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8800" windowHeight="11700" tabRatio="876" activeTab="0"/>
  </bookViews>
  <sheets>
    <sheet name="Spis treści" sheetId="1" r:id="rId1"/>
    <sheet name="Wytyczne i warunki" sheetId="2" r:id="rId2"/>
    <sheet name="Identyfikacja" sheetId="3" r:id="rId3"/>
    <sheet name="Zidentyfikowane niezgodności" sheetId="4" r:id="rId4"/>
    <sheet name="Zalecenia dot. udoskonaleń" sheetId="5" r:id="rId5"/>
    <sheet name="Dodatkowe informacje" sheetId="6" r:id="rId6"/>
    <sheet name="EUwideConstants" sheetId="7" state="hidden" r:id="rId7"/>
    <sheet name="MSParameters" sheetId="8" state="hidden" r:id="rId8"/>
    <sheet name="Translations" sheetId="9" state="hidden" r:id="rId9"/>
    <sheet name="VersionDocumentation" sheetId="10" state="hidden" r:id="rId10"/>
  </sheets>
  <definedNames>
    <definedName name="_xlnm._FilterDatabase" localSheetId="8" hidden="1">'Translations'!$A$1:$B$541</definedName>
    <definedName name="aviationauthorities">'EUwideConstants'!$A$529:$A$643</definedName>
    <definedName name="BooleanValues">'EUwideConstants'!$A$415:$A$418</definedName>
    <definedName name="CNTR_HasImprovement">'Identyfikacja'!$I$77</definedName>
    <definedName name="CNTR_HasNonConform">'Identyfikacja'!$I$73</definedName>
    <definedName name="CNTR_ListRelevantSections">'Identyfikacja'!$I$73:$I$77</definedName>
    <definedName name="CNTR_VerImp">'Zalecenia dot. udoskonaleń'!$J$3</definedName>
    <definedName name="CNTR_VerNonConf">'Zidentyfikowane niezgodności'!$J$3</definedName>
    <definedName name="commissiontool">'EUwideConstants'!$A$499:$A$501</definedName>
    <definedName name="CompetentAuthorities">'EUwideConstants'!$A$508:$A$525</definedName>
    <definedName name="DensMethod">'EUwideConstants'!$A$478:$A$481</definedName>
    <definedName name="EUconst_DeviationsReasonsVer">'EUwideConstants'!$A$26:$A$31</definedName>
    <definedName name="EUconst_Eligible">'EUwideConstants'!$A$20</definedName>
    <definedName name="EUconst_ErrMsgNumerOfFlights">'EUwideConstants'!$A$24</definedName>
    <definedName name="Euconst_MPReferenceDateTypes">'EUwideConstants'!$A$312:$A$317</definedName>
    <definedName name="Euconst_NA">'EUwideConstants'!$A$407</definedName>
    <definedName name="EUconst_NotEligible">'EUwideConstants'!$A$22</definedName>
    <definedName name="EUconst_NotRelevant">'EUwideConstants'!$A$14</definedName>
    <definedName name="EUconst_Relevant">'EUwideConstants'!$A$12</definedName>
    <definedName name="EUconst_RelSecImprove">'EUwideConstants'!$A$18</definedName>
    <definedName name="EUconst_RelSecNonConf">'EUwideConstants'!$A$16</definedName>
    <definedName name="flighttypes">'EUwideConstants'!$A$331:$A$334</definedName>
    <definedName name="freightandmail">'EUwideConstants'!$A$359:$A$361</definedName>
    <definedName name="Frequency">'EUwideConstants'!$A$423:$A$428</definedName>
    <definedName name="indRange">'EUwideConstants'!$A$369:$A$377</definedName>
    <definedName name="JUMP_A">'Identyfikacja'!$C$3</definedName>
    <definedName name="JUMP_B">'Zidentyfikowane niezgodności'!$C$3</definedName>
    <definedName name="JUMP_C">'Zalecenia dot. udoskonaleń'!$C$3</definedName>
    <definedName name="JUMP_D">'Dodatkowe informacje'!$B$2</definedName>
    <definedName name="Legalstatus">'EUwideConstants'!$A$352:$A$356</definedName>
    <definedName name="ManSys">'EUwideConstants'!$A$380:$A$383</definedName>
    <definedName name="MeasMethod">'EUwideConstants'!$A$472:$A$474</definedName>
    <definedName name="memberstates">'EUwideConstants'!$A$34:$A$65</definedName>
    <definedName name="MSversiontracking">'EUwideConstants'!$A$396:$A$397</definedName>
    <definedName name="NewUpdate">'EUwideConstants'!$A$410:$A$411</definedName>
    <definedName name="notapplicable">'EUwideConstants'!$A$406:$A$407</definedName>
    <definedName name="_xlnm.Print_Area" localSheetId="5">'Dodatkowe informacje'!$A:$J</definedName>
    <definedName name="_xlnm.Print_Area" localSheetId="2">'Identyfikacja'!$B$2:$K$82</definedName>
    <definedName name="_xlnm.Print_Area" localSheetId="0">'Spis treści'!$A$2:$I$30</definedName>
    <definedName name="_xlnm.Print_Area" localSheetId="9">'VersionDocumentation'!$A$1:$E$97</definedName>
    <definedName name="_xlnm.Print_Area" localSheetId="1">'Wytyczne i warunki'!$A$1:$L$97</definedName>
    <definedName name="_xlnm.Print_Area" localSheetId="4">'Zalecenia dot. udoskonaleń'!$B$2:$M$35</definedName>
    <definedName name="_xlnm.Print_Area" localSheetId="3">'Zidentyfikowane niezgodności'!$B$2:$M$26</definedName>
    <definedName name="operationscope">'EUwideConstants'!$A$338:$A$340</definedName>
    <definedName name="operationsscope">'EUwideConstants'!$A$338:$A$340</definedName>
    <definedName name="opstatus">'EUwideConstants'!$A$325:$A$327</definedName>
    <definedName name="parameters">'EUwideConstants'!$A$443:$A$448</definedName>
    <definedName name="passengermass">'EUwideConstants'!$A$364:$A$366</definedName>
    <definedName name="ReportingYears">'EUwideConstants'!$A$2:$A$9</definedName>
    <definedName name="SelectPrimaryInfoSource">'EUwideConstants'!$A$401:$A$402</definedName>
    <definedName name="SourceClass">'EUwideConstants'!$A$466:$A$469</definedName>
    <definedName name="TankDataSource">'EUwideConstants'!$A$427:$A$432</definedName>
    <definedName name="Title">'EUwideConstants'!$A$344:$A$349</definedName>
    <definedName name="TrueFalse">'EUwideConstants'!$A$392:$A$393</definedName>
    <definedName name="UncertThreshold">'EUwideConstants'!$A$451:$A$454</definedName>
    <definedName name="UncertTierResult">'EUwideConstants'!$A$457:$A$460</definedName>
    <definedName name="UncertValue">'EUwideConstants'!$A$492:$A$495</definedName>
    <definedName name="UpliftDataSource">'EUwideConstants'!$A$422:$A$424</definedName>
    <definedName name="worldcountries">'EUwideConstants'!$A$69:$A$307</definedName>
    <definedName name="YesNo">'EUwideConstants'!$A$387:$A$389</definedName>
  </definedNames>
  <calcPr fullCalcOnLoad="1"/>
</workbook>
</file>

<file path=xl/comments7.xml><?xml version="1.0" encoding="utf-8"?>
<comments xmlns="http://schemas.openxmlformats.org/spreadsheetml/2006/main">
  <authors>
    <author>Hubert Fallmann</author>
  </authors>
  <commentList>
    <comment ref="A507"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22" authorId="0">
      <text>
        <r>
          <rPr>
            <b/>
            <sz val="8"/>
            <rFont val="Tahoma"/>
            <family val="2"/>
          </rPr>
          <t>Final link to be added as soon as available.</t>
        </r>
      </text>
    </comment>
    <comment ref="C22" authorId="0">
      <text>
        <r>
          <rPr>
            <b/>
            <sz val="8"/>
            <rFont val="Tahoma"/>
            <family val="2"/>
          </rPr>
          <t>Final link to be added as soon as available.</t>
        </r>
      </text>
    </comment>
  </commentList>
</comments>
</file>

<file path=xl/sharedStrings.xml><?xml version="1.0" encoding="utf-8"?>
<sst xmlns="http://schemas.openxmlformats.org/spreadsheetml/2006/main" count="1092" uniqueCount="989">
  <si>
    <t>Commission approved tools</t>
  </si>
  <si>
    <t>Small Emitters Tool - Eurocontrol's fuel consumption estimation tool</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</si>
  <si>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</si>
  <si>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</si>
  <si>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</si>
  <si>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</si>
  <si>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</si>
  <si>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</si>
  <si>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</si>
  <si>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</si>
  <si>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</si>
  <si>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</si>
  <si>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</si>
  <si>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</si>
  <si>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</si>
  <si>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</si>
  <si>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</si>
  <si>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</si>
  <si>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</si>
  <si>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</si>
  <si>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</si>
  <si>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</si>
  <si>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</si>
  <si>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</si>
  <si>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</si>
  <si>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</si>
  <si>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</si>
  <si>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</si>
  <si>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</si>
  <si>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</si>
  <si>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</si>
  <si>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</si>
  <si>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</si>
  <si>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</si>
  <si>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</si>
  <si>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</si>
  <si>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</si>
  <si>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</si>
  <si>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</si>
  <si>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</si>
  <si>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</si>
  <si>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</si>
  <si>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</si>
  <si>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</si>
  <si>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</si>
  <si>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</si>
  <si>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</si>
  <si>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</si>
  <si>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</si>
  <si>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</si>
  <si>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</si>
  <si>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</si>
  <si>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</si>
  <si>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</si>
  <si>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</si>
  <si>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</si>
  <si>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</si>
  <si>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</si>
  <si>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</si>
  <si>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</si>
  <si>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</si>
  <si>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</si>
  <si>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</si>
  <si>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</si>
  <si>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</si>
  <si>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</si>
  <si>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</si>
  <si>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</si>
  <si>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</si>
  <si>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</si>
  <si>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</si>
  <si>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</si>
  <si>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</si>
  <si>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</si>
  <si>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</si>
  <si>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</si>
  <si>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</si>
  <si>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</si>
  <si>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</si>
  <si>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</si>
  <si>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</si>
  <si>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</si>
  <si>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</si>
  <si>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</si>
  <si>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</si>
  <si>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</si>
  <si>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</si>
  <si>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</si>
  <si>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</si>
  <si>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</si>
  <si>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</si>
  <si>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</si>
  <si>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</si>
  <si>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</si>
  <si>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</si>
  <si>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</si>
  <si>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</si>
  <si>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</si>
  <si>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</si>
  <si>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</si>
  <si>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</si>
  <si>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</si>
  <si>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</si>
  <si>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</si>
  <si>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</si>
  <si>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</si>
  <si>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</si>
  <si>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</si>
  <si>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</si>
  <si>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Unique Identifier as stated in the Commission's list of aircraft operators:</t>
  </si>
  <si>
    <t>SelectPrimaryInfoSource</t>
  </si>
  <si>
    <t>Monitoring Plan for Annual Emissions</t>
  </si>
  <si>
    <t>NewUpdate</t>
  </si>
  <si>
    <t>New monitoring plan</t>
  </si>
  <si>
    <t>Updated monitoring plan</t>
  </si>
  <si>
    <t>Member State specific further information</t>
  </si>
  <si>
    <t>Version list</t>
  </si>
  <si>
    <t>Languages list</t>
  </si>
  <si>
    <t>Before you use this file, please carry out the following steps: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</si>
  <si>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</si>
  <si>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</si>
  <si>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</si>
  <si>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</si>
  <si>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</si>
  <si>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</si>
  <si>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</si>
  <si>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</si>
  <si>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</si>
  <si>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</si>
  <si>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</si>
  <si>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</si>
  <si>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</si>
  <si>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</si>
  <si>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</si>
  <si>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</si>
  <si>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</si>
  <si>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</si>
  <si>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</si>
  <si>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</si>
  <si>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Only intra-EEA flights</t>
  </si>
  <si>
    <t>Flights inside and outside the EEA</t>
  </si>
  <si>
    <t>Grey shaded areas should be filled by Member States before publishing customized version of the template.</t>
  </si>
  <si>
    <t>Comments</t>
  </si>
  <si>
    <t>The name of the aircraft operator on the list pursuant to Article 18a(3) of the EU ETS Directive may be different to the actual aircraft operator's name entered in 2(a) above.</t>
  </si>
  <si>
    <t>notapplicable</t>
  </si>
  <si>
    <t>Competent authority in this Member State:</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</si>
  <si>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</si>
  <si>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</si>
  <si>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</si>
  <si>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</si>
  <si>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</si>
  <si>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</si>
  <si>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</si>
  <si>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</si>
  <si>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</si>
  <si>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</si>
  <si>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</si>
  <si>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</si>
  <si>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</si>
  <si>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</si>
  <si>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</si>
  <si>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</si>
  <si>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</si>
  <si>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</si>
  <si>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</si>
  <si>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</si>
  <si>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</si>
  <si>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</si>
  <si>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If your competent authority requires you to hand in a signed paper copy of the monitoring plan, please use the space below for signature: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</si>
  <si>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</si>
  <si>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</si>
  <si>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</si>
  <si>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</si>
  <si>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</si>
  <si>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</si>
  <si>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</si>
  <si>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</si>
  <si>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</si>
  <si>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</si>
  <si>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</si>
  <si>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</si>
  <si>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</si>
  <si>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</si>
  <si>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(f)</t>
  </si>
  <si>
    <t>Title</t>
  </si>
  <si>
    <t>(b)</t>
  </si>
  <si>
    <t>(d)</t>
  </si>
  <si>
    <t>(e)</t>
  </si>
  <si>
    <t>GUIDELINES AND CONDITIONS</t>
  </si>
  <si>
    <t>(h)</t>
  </si>
  <si>
    <t>Member State-specific guidance is listed here:</t>
  </si>
  <si>
    <t>(i)</t>
  </si>
  <si>
    <t>Please enter the administering Member State of the aircraft operator</t>
  </si>
  <si>
    <t>(c)</t>
  </si>
  <si>
    <t>memberstates</t>
  </si>
  <si>
    <t>aviationauthorities</t>
  </si>
  <si>
    <t>opstatus</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</si>
  <si>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</si>
  <si>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</si>
  <si>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</si>
  <si>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</si>
  <si>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</si>
  <si>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</si>
  <si>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</si>
  <si>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</si>
  <si>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</si>
  <si>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</si>
  <si>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</si>
  <si>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</si>
  <si>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</si>
  <si>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</si>
  <si>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</si>
  <si>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</si>
  <si>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</si>
  <si>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</si>
  <si>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</si>
  <si>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</si>
  <si>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</si>
  <si>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</si>
  <si>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</si>
  <si>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</si>
  <si>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</si>
  <si>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</si>
  <si>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</si>
  <si>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</si>
  <si>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</si>
  <si>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</si>
  <si>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</si>
  <si>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</si>
  <si>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</si>
  <si>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</si>
  <si>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</si>
  <si>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</si>
  <si>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</si>
  <si>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</si>
  <si>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</si>
  <si>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</si>
  <si>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</si>
  <si>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</si>
  <si>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</si>
  <si>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</si>
  <si>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</si>
  <si>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</si>
  <si>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</si>
  <si>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</si>
  <si>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</si>
  <si>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</si>
  <si>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</si>
  <si>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</si>
  <si>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</si>
  <si>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</si>
  <si>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</si>
  <si>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</si>
  <si>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</si>
  <si>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</si>
  <si>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</si>
  <si>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</si>
  <si>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</si>
  <si>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</si>
  <si>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</si>
  <si>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</si>
  <si>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</si>
  <si>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</si>
  <si>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</si>
  <si>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</si>
  <si>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</si>
  <si>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</si>
  <si>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</si>
  <si>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</si>
  <si>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</si>
  <si>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</si>
  <si>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</si>
  <si>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</si>
  <si>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</si>
  <si>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</si>
  <si>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</si>
  <si>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</si>
  <si>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</si>
  <si>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</si>
  <si>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</si>
  <si>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</si>
  <si>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</si>
  <si>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</si>
  <si>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</si>
  <si>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</si>
  <si>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</si>
  <si>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</si>
  <si>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</si>
  <si>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</si>
  <si>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</si>
  <si>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</si>
  <si>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</si>
  <si>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</si>
  <si>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</si>
  <si>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</si>
  <si>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</si>
  <si>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</si>
  <si>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</si>
  <si>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</si>
  <si>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</si>
  <si>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</si>
  <si>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</si>
  <si>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</si>
  <si>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</si>
  <si>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</si>
  <si>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</si>
  <si>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</si>
  <si>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</si>
  <si>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</si>
  <si>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</si>
  <si>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</si>
  <si>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</si>
  <si>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</si>
  <si>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</si>
  <si>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</si>
  <si>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</si>
  <si>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</si>
  <si>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</si>
  <si>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</si>
  <si>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</si>
  <si>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</si>
  <si>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</si>
  <si>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</si>
  <si>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</si>
  <si>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</si>
  <si>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</si>
  <si>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</si>
  <si>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</si>
  <si>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</si>
  <si>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</si>
  <si>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</si>
  <si>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</si>
  <si>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</si>
  <si>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</si>
  <si>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</si>
  <si>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</si>
  <si>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</si>
  <si>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</si>
  <si>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</si>
  <si>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</si>
  <si>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</si>
  <si>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</si>
  <si>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</si>
  <si>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</si>
  <si>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</si>
  <si>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</si>
  <si>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</si>
  <si>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</si>
  <si>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</si>
  <si>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</si>
  <si>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</si>
  <si>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</si>
  <si>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</si>
  <si>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</si>
  <si>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</si>
  <si>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</si>
  <si>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</si>
  <si>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</si>
  <si>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</si>
  <si>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</si>
  <si>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</si>
  <si>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</si>
  <si>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</si>
  <si>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</si>
  <si>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</si>
  <si>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</si>
  <si>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</si>
  <si>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</si>
  <si>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</si>
  <si>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</si>
  <si>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</si>
  <si>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</si>
  <si>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</si>
  <si>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</si>
  <si>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</si>
  <si>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</si>
  <si>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</si>
  <si>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</si>
  <si>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</si>
  <si>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</si>
  <si>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</si>
  <si>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</si>
  <si>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</si>
  <si>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</si>
  <si>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</si>
  <si>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</si>
  <si>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</si>
  <si>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</si>
  <si>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</si>
  <si>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</si>
  <si>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</si>
  <si>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</si>
  <si>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</si>
  <si>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</si>
  <si>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</si>
  <si>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</si>
  <si>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</si>
  <si>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</si>
  <si>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</si>
  <si>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</si>
  <si>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</si>
  <si>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</si>
  <si>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</si>
  <si>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</si>
  <si>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</si>
  <si>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</si>
  <si>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</si>
  <si>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</si>
  <si>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</si>
  <si>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</si>
  <si>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</si>
  <si>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</si>
  <si>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</si>
  <si>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</si>
  <si>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</si>
  <si>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</si>
  <si>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</si>
  <si>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</si>
  <si>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</si>
  <si>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</si>
  <si>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</si>
  <si>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</si>
  <si>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</si>
  <si>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</si>
  <si>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</si>
  <si>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</si>
  <si>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</si>
  <si>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</si>
  <si>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</si>
  <si>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</si>
  <si>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</si>
  <si>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</si>
  <si>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</si>
  <si>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</si>
  <si>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</si>
  <si>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</si>
  <si>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</si>
  <si>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</si>
  <si>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</si>
  <si>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</si>
  <si>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</si>
  <si>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</si>
  <si>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</si>
  <si>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</si>
  <si>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</si>
  <si>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</si>
  <si>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</si>
  <si>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</si>
  <si>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</si>
  <si>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</si>
  <si>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</si>
  <si>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</si>
  <si>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</si>
  <si>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Mauritania</t>
  </si>
  <si>
    <t>Mauritius</t>
  </si>
  <si>
    <t>Mayotte</t>
  </si>
  <si>
    <t>(g)</t>
  </si>
  <si>
    <t>Mexico</t>
  </si>
  <si>
    <t>Micronesia, Federated States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</si>
  <si>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</si>
  <si>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</si>
  <si>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</si>
  <si>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</si>
  <si>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</si>
  <si>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</si>
  <si>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</si>
  <si>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</si>
  <si>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</si>
  <si>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</si>
  <si>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</si>
  <si>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</si>
  <si>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</si>
  <si>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</si>
  <si>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</si>
  <si>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</si>
  <si>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</si>
  <si>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</si>
  <si>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</si>
  <si>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</si>
  <si>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</si>
  <si>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</si>
  <si>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</si>
  <si>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</si>
  <si>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</si>
  <si>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</si>
  <si>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</si>
  <si>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</si>
  <si>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</si>
  <si>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</si>
  <si>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Russian Federation</t>
  </si>
  <si>
    <t>Rwanda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</si>
  <si>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</si>
  <si>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</si>
  <si>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</si>
  <si>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</si>
  <si>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</si>
  <si>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</si>
  <si>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</si>
  <si>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</si>
  <si>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</si>
  <si>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</si>
  <si>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</si>
  <si>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</si>
  <si>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</si>
  <si>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</si>
  <si>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</si>
  <si>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</si>
  <si>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</si>
  <si>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</si>
  <si>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</si>
  <si>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</si>
  <si>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</si>
  <si>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</si>
  <si>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</si>
  <si>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</si>
  <si>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</si>
  <si>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</si>
  <si>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</si>
  <si>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</si>
  <si>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</si>
  <si>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</si>
  <si>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</si>
  <si>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</si>
  <si>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</si>
  <si>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</si>
  <si>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</si>
  <si>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</si>
  <si>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</si>
  <si>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</si>
  <si>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</si>
  <si>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</si>
  <si>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</si>
  <si>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</si>
  <si>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</si>
  <si>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</si>
  <si>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</si>
  <si>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</si>
  <si>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</si>
  <si>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</si>
  <si>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</si>
  <si>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</si>
  <si>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</si>
  <si>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</si>
  <si>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 xml:space="preserve">(e) </t>
  </si>
  <si>
    <t>UncertTierResult</t>
  </si>
  <si>
    <t>NCV, EF &amp; bio</t>
  </si>
  <si>
    <t>ManSys</t>
  </si>
  <si>
    <t>(j)</t>
  </si>
  <si>
    <t>(k)</t>
  </si>
  <si>
    <t>Title:</t>
  </si>
  <si>
    <t>First Name:</t>
  </si>
  <si>
    <t>Surname:</t>
  </si>
  <si>
    <t>Address Line 1:</t>
  </si>
  <si>
    <t>Address Line 2:</t>
  </si>
  <si>
    <t>City:</t>
  </si>
  <si>
    <t>State/Province/Region:</t>
  </si>
  <si>
    <t>Postcode/ZIP:</t>
  </si>
  <si>
    <t>Country:</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</si>
  <si>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</si>
  <si>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</si>
  <si>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</si>
  <si>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</si>
  <si>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</si>
  <si>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</si>
  <si>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</si>
  <si>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</si>
  <si>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</si>
  <si>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</si>
  <si>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</si>
  <si>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</si>
  <si>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</si>
  <si>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</si>
  <si>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</si>
  <si>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</si>
  <si>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</si>
  <si>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</si>
  <si>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</si>
  <si>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</si>
  <si>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</si>
  <si>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</si>
  <si>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</si>
  <si>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</si>
  <si>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</si>
  <si>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</si>
  <si>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</si>
  <si>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</si>
  <si>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</si>
  <si>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</si>
  <si>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</si>
  <si>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</si>
  <si>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</si>
  <si>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</si>
  <si>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</si>
  <si>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</si>
  <si>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</si>
  <si>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</si>
  <si>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</si>
  <si>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</si>
  <si>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</si>
  <si>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</si>
  <si>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</si>
  <si>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</si>
  <si>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</si>
  <si>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</si>
  <si>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</si>
  <si>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</si>
  <si>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</si>
  <si>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</si>
  <si>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</si>
  <si>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</si>
  <si>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</si>
  <si>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</si>
  <si>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</si>
  <si>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</si>
  <si>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</si>
  <si>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</si>
  <si>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</si>
  <si>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</si>
  <si>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</si>
  <si>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</si>
  <si>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</si>
  <si>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</si>
  <si>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submitted to competent authority</t>
  </si>
  <si>
    <t>returned with remarks</t>
  </si>
  <si>
    <t>approved by competent authority</t>
  </si>
  <si>
    <t>Euconst_MPReferenceDateTypes</t>
  </si>
  <si>
    <t>The Directive can be downloaded from:</t>
  </si>
  <si>
    <t>http://eur-lex.europa.eu/LexUriServ/LexUriServ.do?uri=CONSLEG:2003L0087:20090625:EN:PDF</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</si>
  <si>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</si>
  <si>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</si>
  <si>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</si>
  <si>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</si>
  <si>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</si>
  <si>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http://ec.europa.eu/clima/policies/ets/index_en.htm</t>
  </si>
  <si>
    <t>Shaded fields indicate that an input in another field makes the input here irrelevant.</t>
  </si>
  <si>
    <t>Light yellow fields indicate input fields.</t>
  </si>
  <si>
    <t>rejected by competent authority</t>
  </si>
  <si>
    <t>working draft</t>
  </si>
  <si>
    <t>make grey?</t>
  </si>
  <si>
    <t xml:space="preserve">Identify the Competent Authority (CA) responsible for your case in that administering Member State (there may be more than one CA per Member State). </t>
  </si>
  <si>
    <t>Ireland - Commission for Aviation Regulation</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</si>
  <si>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</si>
  <si>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</si>
  <si>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</si>
  <si>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</si>
  <si>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</si>
  <si>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</si>
  <si>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</si>
  <si>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</si>
  <si>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</si>
  <si>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</si>
  <si>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</si>
  <si>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</si>
  <si>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</si>
  <si>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</si>
  <si>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</si>
  <si>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</si>
  <si>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</si>
  <si>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</si>
  <si>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</si>
  <si>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</si>
  <si>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</si>
  <si>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</si>
  <si>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</si>
  <si>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</si>
  <si>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Hong Kong SAR</t>
  </si>
  <si>
    <t>ausblenden</t>
  </si>
  <si>
    <t>http://eur-lex.europa.eu/LexUriServ/LexUriServ.do?uri=OJ:L:2012:181:0030:0104:EN:PDF</t>
  </si>
  <si>
    <t>The Monitoring and Reporting Regulation (Commission Regulation (EU) No. 601/2012, hereinafter the "MRR"), defines further requirements for monitoring and reporting. The MRR can be downloaded from:</t>
  </si>
  <si>
    <t>Phase 3 Installation Annual emissions Report</t>
  </si>
  <si>
    <t>P3 Inst AER</t>
  </si>
  <si>
    <t>Phase 3 Aircraft operators Emissions report</t>
  </si>
  <si>
    <t>P3 Aircraft AER</t>
  </si>
  <si>
    <t>Phase 3 Aircraft operators tonne-kilometre report</t>
  </si>
  <si>
    <t>P3 Aircraft TKM</t>
  </si>
  <si>
    <t>http://ec.europa.eu/clima/policies/ets/monitoring/documentation_en.htm</t>
  </si>
  <si>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</si>
  <si>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</si>
  <si>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</si>
  <si>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</si>
  <si>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</si>
  <si>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</si>
  <si>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</si>
  <si>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</si>
  <si>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</si>
  <si>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</si>
  <si>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</si>
  <si>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</si>
  <si>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</si>
  <si>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</si>
  <si>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</si>
  <si>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GENERAL INFORMATION ABOUT THIS REPORT</t>
  </si>
  <si>
    <t>Number is different from input in section 5(a)!</t>
  </si>
  <si>
    <t>ReportingYears</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</si>
  <si>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</si>
  <si>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</si>
  <si>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</si>
  <si>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TrueFalse</t>
  </si>
  <si>
    <t>eligible</t>
  </si>
  <si>
    <t>not eligible</t>
  </si>
  <si>
    <t>EUconst_Eligible</t>
  </si>
  <si>
    <t>EUconst_NotEligible</t>
  </si>
  <si>
    <t>Euconst_ErrMsgNumerOfFlights</t>
  </si>
  <si>
    <t>&lt;&lt;&lt; Click here to proceed to section 11 "Emissions per aerodrome pair" &gt;&gt;&gt;</t>
  </si>
  <si>
    <t xml:space="preserve">First draft </t>
  </si>
  <si>
    <t>Green fields show automatically calculated results. Red text indicates error messages (missing data etc.).</t>
  </si>
  <si>
    <t>Italy - ENAC - Ente Nazionale per l'Aviazione Civile</t>
  </si>
  <si>
    <t>-</t>
  </si>
  <si>
    <t>This reporting template must not exceed the requirements of the MRR. Please therefore also see the colour coding used in the template below.</t>
  </si>
  <si>
    <t>For further reading please consult section 6.6 of Guidance Document 2. This document can be downloaded from:</t>
  </si>
  <si>
    <t>Aircraft operators must take account of non-conformities and recommendations (if any) stated in the verification reports (Article 9), AND</t>
  </si>
  <si>
    <t>Aircraft operators must check regularly on their own initiative in accordance with Articles 14(1) and 69(1), whether the monitoring methodology can be improved.</t>
  </si>
  <si>
    <t xml:space="preserve">Whenever improvements require modifications of the monitoring plan (see Article 15 of the MRR), a revised monitoring plan must be submitted to the CA via the normal route according to administrative practice, for approval by the CA. </t>
  </si>
  <si>
    <t>i.</t>
  </si>
  <si>
    <t>ii.</t>
  </si>
  <si>
    <t>Reporting of improvements related to non-conformities and recommendations in accordance with Article 69(4) MRR</t>
  </si>
  <si>
    <t>Does the verification report state non-conformities?</t>
  </si>
  <si>
    <t>Non-conformities  (verification report)</t>
  </si>
  <si>
    <t>Does the verification report contain recommendations for improvements?</t>
  </si>
  <si>
    <t>Recommendations (verification report)</t>
  </si>
  <si>
    <t>Types of Improvements</t>
  </si>
  <si>
    <t>Print area:</t>
  </si>
  <si>
    <t>End</t>
  </si>
  <si>
    <t>Statements related to non-conformities</t>
  </si>
  <si>
    <t>Article 69(4) of the MRR states that the verification report established in accordance with Regulation (EU) No. 600/2012 may contain statements related to outstanding non-conformities.</t>
  </si>
  <si>
    <t>Please reference here the relevant statements in the verification report, describe what kind of measures those are and the timeline of their implementation.</t>
  </si>
  <si>
    <t>Measures will be/have been taken:</t>
  </si>
  <si>
    <t>Description:</t>
  </si>
  <si>
    <t>In case you require more space for the description you may also use external files and reference those here.</t>
  </si>
  <si>
    <t>When?</t>
  </si>
  <si>
    <t>Article 69(4) of the MRR states that the verification report established in accordance with Regulation (EU) No. 600/2012 may contain recommendations for improvements.</t>
  </si>
  <si>
    <t>In accordance with Article 30 (1) of the AVR (Regulation (EU), No. 600/2012) the verifier shall include in the verification report recommendations related to the following points:</t>
  </si>
  <si>
    <t>a)</t>
  </si>
  <si>
    <t>the risk assessment;</t>
  </si>
  <si>
    <t>b)</t>
  </si>
  <si>
    <t>the development, documentation, implementation and maintenance of data flow activities and control activities as well as the evaluation of the control system;</t>
  </si>
  <si>
    <t>c)</t>
  </si>
  <si>
    <t>d)</t>
  </si>
  <si>
    <t>If measures will not be taken, please describe here why they are technically not feasible or why they would incur unreasonable costs.</t>
  </si>
  <si>
    <t>Recommendations for improvement</t>
  </si>
  <si>
    <t>If measures will not be taken, why not?</t>
  </si>
  <si>
    <t>Further blocks can be added by copy/paste of the last block, if needed.</t>
  </si>
  <si>
    <t>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t>
  </si>
  <si>
    <t>the monitoring and reporting of emissions or tonne kilometres, including in relation to achieving higher tiers, reducing risks and enhancing efficiency in the monitoring and reporting.</t>
  </si>
  <si>
    <t>the development, documentation, implementation and maintenance of procedures for data flow activities and control activities as well as other procedures that an aircraft operator has to establish pursuant to Regulation (EU) No 601/2012;</t>
  </si>
  <si>
    <t>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t>
  </si>
  <si>
    <t>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t>
  </si>
  <si>
    <t>EUconst_Relevant</t>
  </si>
  <si>
    <t>Relevant</t>
  </si>
  <si>
    <t>EUconst_NotRelevant</t>
  </si>
  <si>
    <t>Not Relevant</t>
  </si>
  <si>
    <t>EUconst_DeviationsReasonsVer</t>
  </si>
  <si>
    <t>Technically infeasible</t>
  </si>
  <si>
    <t>Unreasonable costs</t>
  </si>
  <si>
    <t>Both</t>
  </si>
  <si>
    <t>Recommendation is no improvement</t>
  </si>
  <si>
    <t>Other</t>
  </si>
  <si>
    <t>CNTR_VerImp</t>
  </si>
  <si>
    <t>CNTR_VerNonConf</t>
  </si>
  <si>
    <t>EUconst_RelSecNonConf</t>
  </si>
  <si>
    <t>EUconst_RelSecImprove</t>
  </si>
  <si>
    <t>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t>
  </si>
  <si>
    <t>Go to: "Verifier NonConformities"</t>
  </si>
  <si>
    <t>Go to: "Verifier Improvements"</t>
  </si>
  <si>
    <t>Improvements in response to verifier's recommendations for improvements</t>
  </si>
  <si>
    <t>This file constitutes the said template developed by the Commission services for the purpose of reporting improvements.</t>
  </si>
  <si>
    <t>Verification Report - Non-conformities</t>
  </si>
  <si>
    <t>&lt;&lt;&lt; Click here to proceed to section 3 "Verifier's findings of non-conformities/misstatements" &gt;&gt;&gt;</t>
  </si>
  <si>
    <t>&lt;&lt;&lt; Click here to proceed to section 4 "Verifier's recommendations for improvements" &gt;&gt;&gt;</t>
  </si>
  <si>
    <t>&lt;&lt;&lt; Click here to proceed to section 5 "MS specific further information" &gt;&gt;&gt;</t>
  </si>
  <si>
    <t>Verification Report - Recommended improvements</t>
  </si>
  <si>
    <t>Improvements in response to verifier's findings of non-conformities</t>
  </si>
  <si>
    <t>Contact your Competent Authority if you need assistance to complete your Improvement Report. Some Member States have produced guidance documents which you may find useful in addition to the Commission's guidance mentioned above.</t>
  </si>
  <si>
    <t>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t>
  </si>
  <si>
    <t>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</si>
  <si>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MRR lays down two requirements related to improvement:</t>
  </si>
  <si>
    <t>#JUMP_B</t>
  </si>
  <si>
    <t>#JUMP_C</t>
  </si>
  <si>
    <t>Important! The entries that you make in this section will help you to identify sections of the report that are relevant to your installation and will trigger conditional formatting, which guides you through the document. Please make sure that you don't leave these fields empty. You must complete all the subsections that are indicated as 'relevant' in the following sheets.</t>
  </si>
  <si>
    <t>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t>
  </si>
  <si>
    <t>Date (of submission of this improvement report to the competent authority)</t>
  </si>
  <si>
    <t>If different to the name given in 1(a), please also enter the name of the aircraft operator as it appears on the Commission's list of operators:</t>
  </si>
  <si>
    <t>The name of the aircraft operator on the list pursuant to Article 18a(3) of the EU ETS Directive may be different to the actual aircraft operator's name entered in 1(a) above.</t>
  </si>
  <si>
    <t>The ICAO designator should be that specified in box 7 of the ICAO flight plan (excluding the flight identification) as specified in ICAO document 8585.  If you do not specify an ICAO designator in flight plans, please select "n.a." from the drop-down list and proceed to 1(e).</t>
  </si>
  <si>
    <t>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t>
  </si>
  <si>
    <t>Germany - Federal Aviation Office</t>
  </si>
  <si>
    <t>Final Draft to CCC</t>
  </si>
  <si>
    <t>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t>
  </si>
  <si>
    <t>Detailed address to be provided by the Member State</t>
  </si>
  <si>
    <t>Endorsed by CCC</t>
  </si>
  <si>
    <t>This is the final version of the improvement report template for aircraft operators, as endorsed by the Climate Change Committee in its meeting on 18 September 2013.</t>
  </si>
  <si>
    <t>Raport w zakresie udoskonaleń w metodyce monitorowania dla operatorów statków powietrznych</t>
  </si>
  <si>
    <t>Wytyczne i warunki</t>
  </si>
  <si>
    <t>Identyfikacja operatora statków powietrznych i opis udoskonaleń</t>
  </si>
  <si>
    <t>Udoskonalenia odnoszące się do niezgodności w sprawozdaniu z weryfikacji</t>
  </si>
  <si>
    <t>Udoskonalenia odnoszące się do ulepszeń zalecanych przez weryfikatora</t>
  </si>
  <si>
    <t>Informacje dodatkowe</t>
  </si>
  <si>
    <t>W przypadku, gdy właściwy organ wymaga złożenia podpisanego raportu w wersji papierowej, proszę użyć poniższego pola na podpis:</t>
  </si>
  <si>
    <t>Imię, nazwisko i podpis osoby odpowiedzialnej prawnie</t>
  </si>
  <si>
    <t>Data</t>
  </si>
  <si>
    <t>Informacja o wersji formularza</t>
  </si>
  <si>
    <t>Formularz sporządzony przez:</t>
  </si>
  <si>
    <t>Data publikacji:</t>
  </si>
  <si>
    <t>Wersja językowa:</t>
  </si>
  <si>
    <t>Nazwa dokumentu referencyjnego:</t>
  </si>
  <si>
    <t>Polska</t>
  </si>
  <si>
    <t>P3 Udoskonalenia_Lotnictwo</t>
  </si>
  <si>
    <t>Przetłumaczone na PL</t>
  </si>
  <si>
    <t>Informacje dotyczące tego raportu</t>
  </si>
  <si>
    <t>Identyfikacja operatora statków powietrznych</t>
  </si>
  <si>
    <t>Proszę wprowadzić nazwę operatora statków powietrznych:</t>
  </si>
  <si>
    <t>Jest to nazwa osoby prawnej prowadzącej działania lotnicze określone w załączniku I do dyrektywy EU ETS.</t>
  </si>
  <si>
    <t>Niepowtarzalny identyfikator zgodnie z wykazem operatorów statków powietrznych Komisji:</t>
  </si>
  <si>
    <t>Identyfikator ten znajduje się w publikowanym przez Komisję wykazie zgodnie z art. 18a ust. 3 dyrektywy EU ETS.</t>
  </si>
  <si>
    <t>Proszę również wprowadzić nazwę operatora statków powietrznych umieszczoną w wykazie operatorów statków powietrznych Komisji, jeżeli jest ona inna niż nazwa wprowadzona w polu 2(a):</t>
  </si>
  <si>
    <t>Nazwa operatora statków powietrznych w wykazie na mocy art. 18a ust. 3 dyrektywy EU ETS może być inna niż rzeczywista nazwa operatora statków powietrznych wprowadzona w polu 2(a) powyżej.</t>
  </si>
  <si>
    <t>Proszę wprowadzić indywidualny oznacznik ICAO używany jako znak wywoławczy do celów kontroli ruchu lotniczego (ATC), jeżeli jest on dostępny:</t>
  </si>
  <si>
    <t>Nie dotyczy</t>
  </si>
  <si>
    <t>Oznacznik ICAO jest podany w polu 7 planu lotu ICAO (z wyłączeniem oznaczenia lotu) zgodnie z dokumentem ICAO 8585.  Jeżeli w planach lotu oznacznik ICAO nie jest określany, należy wybrać pozycję „Nie dotyczy” z listy rozwijanej i przejść do punktu 2(e).</t>
  </si>
  <si>
    <t>Proszę podać administrujące państwo członkowskie operatora statków powietrznych:</t>
  </si>
  <si>
    <t>Zgodnie z Art. 18a dyrektywy.</t>
  </si>
  <si>
    <t>Właściwy organ w tym państwie członkowskim:</t>
  </si>
  <si>
    <t>Proszę wybrać</t>
  </si>
  <si>
    <t>Belgia</t>
  </si>
  <si>
    <t>Bułgaria</t>
  </si>
  <si>
    <t>Chorwacja</t>
  </si>
  <si>
    <t>Cypr</t>
  </si>
  <si>
    <t>Czechy</t>
  </si>
  <si>
    <t>Dania</t>
  </si>
  <si>
    <t>Finlandia</t>
  </si>
  <si>
    <t>Francja</t>
  </si>
  <si>
    <t>Niemcy</t>
  </si>
  <si>
    <t>Grecja</t>
  </si>
  <si>
    <t>Węgry</t>
  </si>
  <si>
    <t>Islandia</t>
  </si>
  <si>
    <t>Irlandia</t>
  </si>
  <si>
    <t>Włochy</t>
  </si>
  <si>
    <t>Łotwa</t>
  </si>
  <si>
    <t>Lichtenstein</t>
  </si>
  <si>
    <t>Litwa</t>
  </si>
  <si>
    <t>Luxemburg</t>
  </si>
  <si>
    <t>Holandia</t>
  </si>
  <si>
    <t>Norwegia</t>
  </si>
  <si>
    <t>Portugalia</t>
  </si>
  <si>
    <t>Rumunia</t>
  </si>
  <si>
    <t>Słowacja</t>
  </si>
  <si>
    <t>Słowenia</t>
  </si>
  <si>
    <t>Hiszpania</t>
  </si>
  <si>
    <t>Szwecja</t>
  </si>
  <si>
    <t>Wielka Brytania</t>
  </si>
  <si>
    <t>Agencja Środowiska</t>
  </si>
  <si>
    <t>Ministerstwo Środowiska</t>
  </si>
  <si>
    <t>Urząd Lotnictwa Cywilnego</t>
  </si>
  <si>
    <t>Ministerstwo Transportu</t>
  </si>
  <si>
    <t>W niektórych państwach członkowskich istnieje więcej niż jeden właściwy organ zajmujący się EU ETS dla operatorów statków powietrznych. Proszę wprowadzić nazwę właściwego organu, jeżeli dotyczy. W przeciwnym wypadku proszę wybrać „Nie dotyczy”.</t>
  </si>
  <si>
    <t>Polska - Urząd Lotnictwa Cywilnego</t>
  </si>
  <si>
    <t>Organ wydający AOC:</t>
  </si>
  <si>
    <t>Organ wydający:</t>
  </si>
  <si>
    <t>Koncesja przewoźnika lotniczego:</t>
  </si>
  <si>
    <t>Adres, wiersz 1:</t>
  </si>
  <si>
    <t>Adres, wiersz 2:</t>
  </si>
  <si>
    <t>Miejscowość:</t>
  </si>
  <si>
    <t>Województwo:</t>
  </si>
  <si>
    <t>Kod pocztowy:</t>
  </si>
  <si>
    <t>Kraj:</t>
  </si>
  <si>
    <t>Adres poczty elektronicznej:</t>
  </si>
  <si>
    <t>Numer telefonu:</t>
  </si>
  <si>
    <t>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t>
  </si>
  <si>
    <t>Tytuł:</t>
  </si>
  <si>
    <t>Imię:</t>
  </si>
  <si>
    <t>Nazwa stanowiska:</t>
  </si>
  <si>
    <t>Nazwa organizacji (jeżeli działa w imieniu operatora statków powietrznych):</t>
  </si>
  <si>
    <t>Kapitan</t>
  </si>
  <si>
    <t>Pan</t>
  </si>
  <si>
    <t>Pani</t>
  </si>
  <si>
    <t>Certyfikat przewoźnika lotniczego (AOC):</t>
  </si>
  <si>
    <t>Jeżeli indywidualny oznacznik ICAO do celów ATC nie jest dostępny, proszę podać znaki rejestracyjne statku powietrznego wykorzystywane w znaku wywoławczym do celów ATC dla statku powietrznego eksploatowanego przez podmiot składający sprawozdanie:</t>
  </si>
  <si>
    <t>Proszę wprowadzić numer certyfikatu przewoźnika lotniczego (AOC) i organ wydający oraz numer koncesji przewoźnika lotniczego UE, o ile są dostępne.</t>
  </si>
  <si>
    <t>Proszę wprowadzić adres operatora statków powietrznych, łącznie z kodem pocztowym i krajem.</t>
  </si>
  <si>
    <t>Proszę podać osobę, z którą można będzie się kontaktować w sprawie niniejszego raportu z udoskonaleń.</t>
  </si>
  <si>
    <t>Proszę wprowadzić adres do odbioru korespondencji.</t>
  </si>
  <si>
    <t>Nazwisko:</t>
  </si>
  <si>
    <t>Rodzaje udoskonaleń</t>
  </si>
  <si>
    <t xml:space="preserve">Uwaga! Dane wprowadzane w tej sekcji pomogą zidentyfikować sekcje raportu właściwe dla działań lotniczych i uruchomią warunkowe formatowanie, które ułatwi poruszanie się po dokumencie. Proszę upewnić się, że żadne z pól nie pozostało puste. Należy uzupełnić wszystkie podsekcje oznaczono jako "istotne" przed przejściem do kolejnych sekcji formularza. </t>
  </si>
  <si>
    <t>Należy podać adres korespondencyjny do odbioru pism lub innych dokumentów na mocy systemu handlu lub w związku z nim. Proszę podać adres poczty elektronicznej oraz adres pocztowy w administrującym państwie członkowskim.</t>
  </si>
  <si>
    <t>Czy w sprawozdaniu z weryfikacji stwierdzono niezgodności?</t>
  </si>
  <si>
    <t>Idź do: "Niezgodności"</t>
  </si>
  <si>
    <t>Dotyczy</t>
  </si>
  <si>
    <t>Idź do: "Udoskonalenia"</t>
  </si>
  <si>
    <t>Niezgodności (sprawozdanie z weryfikacji)</t>
  </si>
  <si>
    <t>Czy w sprawozdaniu z weryfikacji zidentyfikowano zalecane ulepszenia?</t>
  </si>
  <si>
    <t>Zalecane ulepszenia (sprawozdanie z weryfikacji)</t>
  </si>
  <si>
    <t>&lt;&lt;&lt; Kliknij tu, aby przejść do sekcji 3 "Zidentyfikowane niezgodności" &gt;&gt;&gt;</t>
  </si>
  <si>
    <t>Sprawozdanie z weryfikacji - Niezgodności</t>
  </si>
  <si>
    <t>Ustalenia odnoszące się do niezgodności</t>
  </si>
  <si>
    <t xml:space="preserve">Artykuł 69 ust.4 MMR stwierdza, że sprawozdanie z weryfikacji sporządzone zgodnie z rozporządzeniem (UE) nr 600/2012 może zawierać ustalenia odnoszące się do niezgodności. </t>
  </si>
  <si>
    <t xml:space="preserve">Jeżeli takie ustalenia lub zalecenia ulepszeń są zawarte w sprawozdaniu z weryfikacji, w takim przypadku operator statków powietrznych musi przedłożyć raport do 30 czerwca roku, w którym weryfikator sporządził sprawozdanie z weryfikacji, opisując w nim w jaki sposób i kiedy naprawił lub planuje naprawić zidentyfikowane niezgodności. </t>
  </si>
  <si>
    <t>Proszę odnieść się tutaj do odpowiednich ustaleń ze sprawozdania z weryfikacji i opisać podejmowane działania i ramy czasowe ich wdrożenia.</t>
  </si>
  <si>
    <t>Planowane/podjęte działania:</t>
  </si>
  <si>
    <t>Od kiedy?</t>
  </si>
  <si>
    <t>Opis:</t>
  </si>
  <si>
    <t>W przypadku, gdy potrzebują Państwo większej ilości miejsca na opis należy użyć zewnętrznych plików i wprowadzić tutaj odniesienia do nich.</t>
  </si>
  <si>
    <t>Faza 3 Raport z udoskonaleń Lotnictwo</t>
  </si>
  <si>
    <t>Sprawozdanie z weryfikacji - Zalecane ulepszenia</t>
  </si>
  <si>
    <t>Artykuł 69 ust.4 MMR stwierdza, że sprawozdanie z weryfikacji sporządzone zgodnie z rozporządzeniem (UE) nr 600/2012 może zawierać zalecenia dotyczące ulepszeń.</t>
  </si>
  <si>
    <t>ocena ryzyka;</t>
  </si>
  <si>
    <t>opracowanie, dokumentacja, wdrożenie i utrzymanie działań w zakresie przepływu danych i działań kontrolnych, a także ocena systemu kontroli;</t>
  </si>
  <si>
    <t>monitorowanie i sprawozdawczość w zakresie emisji oraz tonokilometrów, w tym w odniesieniu do osiągania wyższych poziomów dokładności, ograniczania ryzyka lub zwiększania skuteczności monitorowania i sprawozdawczości.</t>
  </si>
  <si>
    <t>Jeżeli takie ustalenia lub zalecenia ulepszeń są zawarte w sprawozdaniu z weryfikacji to w takim przypadku operator statków powietrznych musi przedłożyć raport do 30 czerwca roku, w którym weryfikator sporządził sprawozdanie z weryfikacji, opisując w nim w jaki sposób i kiedy wdroży zalecane ulepszenia.</t>
  </si>
  <si>
    <t>Jeżeli działania nie będą podjęte, proszę opisać tutaj dlaczego są one technicznie niewykonalne lub dlaczego doprowadzałyby do wystąpienia nieracjonalnych kosztów.</t>
  </si>
  <si>
    <t>Jeżeli działania nie będą podjęte, dlaczego?</t>
  </si>
  <si>
    <t>Jeżeli istnieje taka potrzeba to kolejne sekcje mogą być dodane przez kopiowanie i wklejenie ostatniej sekcji.</t>
  </si>
  <si>
    <t>&lt;&lt;&lt; Kliknij tu, aby przejść do sekcji 4 "Zalecenia dotyczące udoskonaleń" &gt;&gt;&gt;</t>
  </si>
  <si>
    <t>Technicznie niewykonalne</t>
  </si>
  <si>
    <t>Nieracjonalne koszty</t>
  </si>
  <si>
    <t>Obie (niewykonalność techniczna i kosztowa)</t>
  </si>
  <si>
    <t>Zalecenie nie jest ulepszeniam</t>
  </si>
  <si>
    <t>Inne</t>
  </si>
  <si>
    <t>Uwagi</t>
  </si>
  <si>
    <t>Miejsce na dalsze uwagi:</t>
  </si>
  <si>
    <t>Poniżej podano wytyczne dotyczące poszczególnych państw członkowskich:</t>
  </si>
  <si>
    <t>WYTYCZNE I WARUNKI</t>
  </si>
  <si>
    <t>Spis treści</t>
  </si>
  <si>
    <t>Dyrektywę można pobrać pod adresem:</t>
  </si>
  <si>
    <t>http://eur-lex.europa.eu/LexUriServ/LexUriServ.do?uri=CONSLEG:2003L0087:20090625:PL:PDF</t>
  </si>
  <si>
    <t>W rozporządzeniu w sprawie monitorowania i raportowania (rozporządzenie Komisji (UE) nr 601/2012 z dnia 21 czerwca 2012 r., zwane dalej „MRR”) określono dodatkowe wymogi w zakresie monitorowania i raportowania. MRR można pobrać pod adresem:</t>
  </si>
  <si>
    <t>http://eur-lex.europa.eu/LexUriServ/LexUriServ.do?uri=OJ:L:2012:181:0030:0104:PL:PDF</t>
  </si>
  <si>
    <t>Rozporządzenie MRR określiło dwa wymagania związane z udoskonalaniem:</t>
  </si>
  <si>
    <t>W celu uzyskania dodatkowych informacji proszę zapoznać się z sekcją 6.6 dokumentu wytycznych nr 2. Dokument ten można pobrać pod adresem:</t>
  </si>
  <si>
    <t>Ponadto, artykuł 74 ust.1 stanowi:</t>
  </si>
  <si>
    <t>Państwa członkowskie mogą wymagać od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</si>
  <si>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Operatorzy statków powietrznych muszą brać pod uwagę niezgodności  i zalecenia (w razie wystąpienia) zawarte w sprawozdaniu z weryfikacji (art. 9), ORAZ</t>
  </si>
  <si>
    <t>Operatorzy statków powietrznych muszą regularnie sprawdzać na podstawie własnej inicjatywy zgodnie z art. 14 ust.1 czy możliwe jest udoskonalenie metodyki monitorowania.</t>
  </si>
  <si>
    <t>Raporty z udoskonalenia odnoszące się do zaleceń, niezgodności i nieprawidłowości stwierdzonych przez weryfikatora należy składać do 30 czerwca roku, w którym sporządzono sprawozdanie z weryfikacji (art. 69 ust. 4). Proszę zwrócić uwagę, że odpowiedni organ może przedstawić alternatywną datę, jednak nie może ona przypadać po 30 września tego samego roku. W celu uzyskania dodatkowych informacji proszę skontaktować się z właściwym organem.</t>
  </si>
  <si>
    <t>W przypadku gdy wdrożenie udoskonalenia wymaga zmiany planu monitorowania (zobacz art. 15 rozporządzenia MRR), zaktualizowany plan monitorowania musi zostać przekazany do właściwego organu w celu zatwierdzenia zgodnie z normalną ścieżką postępowania w praktyce  administracyjnej.</t>
  </si>
  <si>
    <t>Ten plik jest formularzem przygotowanym przez służby Komisji w celu raportowania udoskonaleń.</t>
  </si>
  <si>
    <t>Niniejszy formularz nie może wykraczać poza wymogi MRR. W związku z tym proszę zapoznać się z legendą kolorów zastosowanych w formularzu.</t>
  </si>
  <si>
    <t>Niniejszy formularz przedstawia poglądy służb Komisji w chwili jego publikacji.</t>
  </si>
  <si>
    <t>Jest to ostateczna wersja formularza sprawozdania dotyczącego udoskonaleń dla operatorów statków powietrznych, zatwierdzona podczas posiedzenia Komitetu ds. Zmian Klimatu w dniu 18 września 2013 r.</t>
  </si>
  <si>
    <t>Wszystkie wytyczne Komisji dotyczące rozporządzenia w sprawie monitorowania i raportowania można znaleźć na stronie:</t>
  </si>
  <si>
    <t>Proszę upewnić się, że właściwie wybrano administrujące państwo członkowskie (operator statków powietrznych, którego dotyczy ten raport). Kryteria definiujące administrujące państwo członkowskie znajdują się w art. 18a zmienionej dyrektywy 2003/87/WE. Listę określającą administrujące państwo członkowskie można znaleźć na stronie Komisji Europejskiej (patrz poniżej).</t>
  </si>
  <si>
    <t>Niektóre państwa członkowskie mogą wymagać wykorzystania alternatywnego systemu, np.: formularzy internetowych zamiast arkusza kalkulacyjnego. Proszę sprawdzić wymagania administrującego państwa członkowskiego. W takim przypadku odpowiedni organ zapewni Państwu dalsze informacje.</t>
  </si>
  <si>
    <t>Proszę przeczytać uważnie poniższe informacje w celu wypełnienia niniejszego formularza.</t>
  </si>
  <si>
    <t>Niniejszy raport z udoskonalenia należy przedłożyć właściwemu organowi pod adresem:</t>
  </si>
  <si>
    <t>Ministerstwo Środowiska
ul Wawelska 52/54
00-922 Warszawa</t>
  </si>
  <si>
    <t>Jeśli potrzebna jest pomoc przy wypełnianiu sprawozdania dotyczącego udoskonaleń, należy skontaktować się z właściwym organem. Oprócz wytycznych Komisji, o których mowa powyżej, niektóre państwa członkowskie opracowały wytyczne, które mogą okazać się przydatne.</t>
  </si>
  <si>
    <t>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</si>
  <si>
    <t>Źródła informacji:</t>
  </si>
  <si>
    <t>Strony internetowe UE:</t>
  </si>
  <si>
    <t>Prawodawstwo UE:</t>
  </si>
  <si>
    <t>Ogólne informacje o EU ETS:</t>
  </si>
  <si>
    <t>Lotnictwo w EU ETS:</t>
  </si>
  <si>
    <t>Monitorowanie i raportowanie w ramach EU ETS:</t>
  </si>
  <si>
    <t>Inne strony internetowe:</t>
  </si>
  <si>
    <t>Dział pomocy technicznej:</t>
  </si>
  <si>
    <t>Sposób korzystania z formularza:</t>
  </si>
  <si>
    <t>KOBiZE na swoich stronach internetowych publikować będzie informacje oraz materiały dotyczące monitorowania, raportowania i weryfikacji emisji GHG w ramach EU ETS oraz tłumaczenia przewodników przygotowanych przez Komisję Europejską.
http://www.kobize.pl/mrv.html</t>
  </si>
  <si>
    <t>Pomoc techniczną udziela Zespół Monitorowania i Weryfikacji Emisji KOBiZE:
Nr tel.: +48 22 56 96 525 do 529
Email: plany_monitorowania@kobize.pl</t>
  </si>
  <si>
    <t>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t>
  </si>
  <si>
    <t>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t>
  </si>
  <si>
    <t>Zaleca się wypełnianie pliku od początku do końca. Istnieje kilka funkcji, które służą przeprowadzeniu przez formularz, opartych na wcześniej wprowadzonych danych, np. zmiana koloru komórek, jeśli dane nie są potrzebne (zob. kody kolorów poniżej).</t>
  </si>
  <si>
    <t>W niektórych polach można wybierać spośród wstępnie zdefiniowanych danych. Aby wybrać dane z takiej rozwijanej listy, należy kliknąć lewym przyciskiem myszy strzałkę pojawiającą się na prawej krawędzi komórki lub po wybraniu komórki nacisnąć kombinację klawiszy „Alt+strzałka w dół”. Niektóre pola pozwalają na wprowadzenie własnego tekstu, nawet jeśli istnieje taka rozwijana lista. Jest to możliwe, jeżeli rozwijane listy zawierają puste pozycje.</t>
  </si>
  <si>
    <t>Legenda kolorów i czcionki:</t>
  </si>
  <si>
    <t>Czarny tekst pogrubiony:</t>
  </si>
  <si>
    <t>Jest to tekst podany w formularzu Komisji. Należy go zachować bez zmian.</t>
  </si>
  <si>
    <t>Mniejszy tekst kursywą:</t>
  </si>
  <si>
    <t>Ten tekst zawiera dodatkowe wyjaśnienia. Państwa członkowskie mogą dodawać dodatkowe wyjaśnienia w wersjach formularza dotyczących poszczególnych państw.</t>
  </si>
  <si>
    <t>Jasnożółte pola oznaczają, że wprowadzenie danych jest obowiązkowe.</t>
  </si>
  <si>
    <t>W zielonych polach wyświetlane są automatycznie obliczone wyniki. Czerwony tekst pokazuje komunikaty o błędzie (brakujące dane itp.).</t>
  </si>
  <si>
    <t>Pola zakreskowane wskazują, że wprowadzenie danych w tym polu nie jest istotne z uwagi na dane, które zostały wprowadzone w innym polu.</t>
  </si>
  <si>
    <t>Obszary zaznaczone na szaro powinny być wypełnione przez państwa członkowskie przed opublikowaniem własnej wersji formularza.</t>
  </si>
  <si>
    <t>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t>
  </si>
  <si>
    <t>Uwaga: Wzory muszą być sprawdzane i korygowane w szczególności, gdy rzędy i/lub kolumny są dodawane przez operatorów statków powietrznych.</t>
  </si>
  <si>
    <t>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W przeciwnym wypadku należy wprowadzić „Nie dotyczy.” i przejść do następnej pozycji.</t>
  </si>
  <si>
    <t>Raportowanie udoskonaleń związanych z niezgodnościami i zalecanymi ulepszeniami wynikające z art. 69 ust.4 MRR.</t>
  </si>
  <si>
    <t>Jeżeli w sprawozdaniu z weryfikacji przygotowanym zgodnie z Rozporządzeniem UE Nr 600/2012 zidentyfikowano jakiekolwiek niezgodności, w takim przypadku operator statków powietrznych musi przekazać do właściwego organu raport z udoskonalania w celu uzyskania jego zatwierdzenia. Raport ten należy przekazać do 30 czerwca tego roku, w którym weryfikator wydał sprawozdanie z weryfikacji.</t>
  </si>
  <si>
    <t xml:space="preserve">Jeżeli w sprawozdaniu z weryfikacji przygotowanym zgodnie z Rozporządzeniem UE Nr 600/2012 zidentyfikowano zalecane ulepszenia (na podstawie art. 30 ust.1 ww. rozporządzenia), w takim przypadku operator statków powietrznych musi przekazać do właściwego organu raport z udoskonalania w celu uzyskania jego zatwierdzenia. Raport ten należy przekazać do 30 czerwca tego roku w którym weryfikator wydał sprawozdanie z weryfikacji. </t>
  </si>
  <si>
    <t>UWAGA! Raportowanie udoskonaleń w tym formularzu nie powoduje automatycznej aktualizacji planu monitorowania. W przypadku gdy wdrożenie udoskonalenia wymaga zmiany planu monitorowania (zobacz art. 15 rozporządzenia MRR), zaktualizowany plan monitorowania musi zostać przekazany do właściwego organu w celu zatwierdzenia zgodnie z normalną ścieżką postępowania w praktyce  administracyjnej.</t>
  </si>
  <si>
    <t xml:space="preserve">Zgodnie z art. 30 ust.1 AVR (Rozporządzenie (UE) Nr 600/2012) weryfikator w sprawozdaniu z weryfikacji powinien uwzględnić zalecenia związane z następującymi punktami: </t>
  </si>
  <si>
    <t>opracowanie, dokumentacja, wdrożenie i utrzymanie procedur odnoszących się do działań w zakresie przepływu danych i działań kontrolnych, a także innych procedur, które prowadzący instalację lub operator statku powietrznego musi ustanowić na mocy rozporządzenia (UE) nr 601/2012;</t>
  </si>
  <si>
    <t>UWAGA! Raportowanie udoskonaleń w tym formularzu nie powoduje automatycznej aktualizacji planu monitorowania. W przypadku gdy wdrożenie udoskonalenia wymaga zmiany planu monitorowania (zobacz art. 15 rozporządzenia MRR), zaktualizowany plan monitorowania musi zostać przekazany do właściwego organu w celu zatwierdzenia zgodnie z normalną ścieżką postępowania w praktyce  administracyjnej.</t>
  </si>
  <si>
    <t>Dyrektywa 2003/87/WE, zmieniona Dyrektywą 2009/29/WE (zwana dalej: „(zmienioną) dyrektywą EU ETS”) wymaga od operatora statków powietrznych objętego unijnym systemem handlu uprawnieniami do emisji gazów cieplarnianych (EU ETS) monitorowania i raportowania swoich emisji oraz danych dotyczących tonokilometrów, a także poddawania raportów weryfikacji przez niezależnego i akredytowanego weryfikatora.</t>
  </si>
  <si>
    <t>Państwa Członkowskie mogą wymagać od operatora statków powietrznych mniejszej ilości informacji niż wskazane jest to w tym formularzu jeżeli dotyczy to informacji będących już w posiadaniu właściwego organu, i jeżeli nie będzie wpływało to na jasność prezentowanego raportu. W szczególności dane takie jak dane adresowe, zastosowane poziomy dokładności itp. mogą być ponownie wykorzystane jeżeli znajdują się już w posiadaniu właściwego organu w elektronicznej bazie danych dotyczącej ETS. W takim przypadku operator statków powietrznych byłby zobowiązany do podania indywidualnych danych na temat wdrożonych udoskonaleń, udoskonaleń, które są planowane lub, które są proponowane, ale nie będą wdrożone wraz z odpowiednim uzasadnieniem.</t>
  </si>
  <si>
    <t>Przed wykorzystaniem niniejszego formularza proszę wykonać poniższe zalecenia:</t>
  </si>
  <si>
    <t>Proszę zidentyfikować właściwy organ (CA) odpowiedzialny za Państwa przypadek w danym administrującym państwie członkowskim (może być więcej niż jeden organ na państwo członkowskie).</t>
  </si>
  <si>
    <t>Proszę sprawdzić stronę internetową właściwego organu lub bezpośrednio skontaktować się z tym organem w celu upewnienia się, że dysponują Państwo odpowiednią wersją formularza raportu. Wersja formularza jest jasno określona na jego pierwszej stronie.</t>
  </si>
  <si>
    <t>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 w ramach EU ETS).</t>
  </si>
  <si>
    <t>&lt;&lt;&lt;Kliknij tu, aby przejść do sekcji 5 "Dodatkowe informacje" &gt;&gt;&gt;</t>
  </si>
  <si>
    <t>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t>
  </si>
</sst>
</file>

<file path=xl/styles.xml><?xml version="1.0" encoding="utf-8"?>
<styleSheet xmlns="http://schemas.openxmlformats.org/spreadsheetml/2006/main">
  <numFmts count="4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Ja&quot;;&quot;Ja&quot;;&quot;Nein&quot;"/>
    <numFmt numFmtId="199" formatCode="&quot;Wahr&quot;;&quot;Wahr&quot;;&quot;Falsch&quot;"/>
    <numFmt numFmtId="200" formatCode="&quot;Ein&quot;;&quot;Ein&quot;;&quot;Aus&quot;"/>
    <numFmt numFmtId="201" formatCode="#,##0.00_ ;[Red]\-#,##0.00\ "/>
    <numFmt numFmtId="202" formatCode="0.0000%"/>
    <numFmt numFmtId="203" formatCode="#,##0.0_ ;[Red]\-#,##0.0\ "/>
    <numFmt numFmtId="204" formatCode="dd/mm/yyyy;@"/>
  </numFmts>
  <fonts count="83">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sz val="10"/>
      <color indexed="10"/>
      <name val="Arial"/>
      <family val="2"/>
    </font>
    <font>
      <b/>
      <u val="single"/>
      <sz val="10"/>
      <color indexed="12"/>
      <name val="Arial"/>
      <family val="2"/>
    </font>
    <font>
      <b/>
      <sz val="11"/>
      <color indexed="18"/>
      <name val="Arial"/>
      <family val="2"/>
    </font>
    <font>
      <sz val="9"/>
      <name val="Times New Roman"/>
      <family val="1"/>
    </font>
    <font>
      <b/>
      <sz val="11"/>
      <name val="Arial"/>
      <family val="2"/>
    </font>
    <font>
      <b/>
      <i/>
      <sz val="10"/>
      <color indexed="62"/>
      <name val="Arial"/>
      <family val="2"/>
    </font>
    <font>
      <b/>
      <sz val="12"/>
      <color indexed="10"/>
      <name val="Arial"/>
      <family val="2"/>
    </font>
    <font>
      <b/>
      <i/>
      <sz val="10"/>
      <color indexed="10"/>
      <name val="Arial"/>
      <family val="2"/>
    </font>
    <font>
      <b/>
      <i/>
      <sz val="8"/>
      <color indexed="10"/>
      <name val="Arial"/>
      <family val="2"/>
    </font>
    <font>
      <sz val="8"/>
      <name val="Segoe UI"/>
      <family val="2"/>
    </font>
    <font>
      <sz val="18"/>
      <color indexed="56"/>
      <name val="Cambria"/>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0"/>
      <color rgb="FFFF0000"/>
      <name val="Arial"/>
      <family val="2"/>
    </font>
    <font>
      <sz val="11"/>
      <color rgb="FF000000"/>
      <name val="Calibri"/>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10"/>
      <color rgb="FFFF0000"/>
      <name val="Arial"/>
      <family val="2"/>
    </font>
    <font>
      <b/>
      <i/>
      <sz val="8"/>
      <color rgb="FFFF0000"/>
      <name val="Arial"/>
      <family val="2"/>
    </font>
    <font>
      <u val="single"/>
      <sz val="10"/>
      <color rgb="FF0000FF"/>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22"/>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0"/>
        <bgColor indexed="64"/>
      </patternFill>
    </fill>
    <fill>
      <patternFill patternType="lightUp">
        <bgColor indexed="9"/>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style="thin"/>
      <right style="thin"/>
      <top style="hair"/>
      <bottom style="hair"/>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thin"/>
      <right>
        <color indexed="63"/>
      </right>
      <top style="hair"/>
      <bottom style="hair"/>
    </border>
    <border>
      <left>
        <color indexed="63"/>
      </left>
      <right style="hair"/>
      <top style="hair"/>
      <bottom style="hair"/>
    </border>
    <border>
      <left/>
      <right/>
      <top style="thin"/>
      <bottom style="thin"/>
    </border>
    <border>
      <left>
        <color indexed="63"/>
      </left>
      <right style="thin"/>
      <top style="hair"/>
      <bottom style="hair"/>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11" fillId="3" borderId="0" applyNumberFormat="0" applyBorder="0" applyAlignment="0" applyProtection="0"/>
    <xf numFmtId="0" fontId="13" fillId="26" borderId="1" applyNumberFormat="0" applyAlignment="0" applyProtection="0"/>
    <xf numFmtId="0" fontId="19" fillId="7" borderId="2" applyNumberFormat="0" applyAlignment="0" applyProtection="0"/>
    <xf numFmtId="0" fontId="22" fillId="27" borderId="3"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15" fillId="4" borderId="0" applyNumberFormat="0" applyBorder="0" applyAlignment="0" applyProtection="0"/>
    <xf numFmtId="0" fontId="65" fillId="28"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20" fillId="0" borderId="7" applyNumberFormat="0" applyFill="0" applyAlignment="0" applyProtection="0"/>
    <xf numFmtId="0" fontId="21" fillId="29" borderId="0" applyNumberFormat="0" applyBorder="0" applyAlignment="0" applyProtection="0"/>
    <xf numFmtId="0" fontId="0" fillId="30" borderId="8" applyNumberFormat="0" applyFont="0" applyAlignment="0" applyProtection="0"/>
    <xf numFmtId="0" fontId="0" fillId="31" borderId="9" applyNumberFormat="0" applyFont="0" applyAlignment="0" applyProtection="0"/>
    <xf numFmtId="0" fontId="12" fillId="27" borderId="2" applyNumberFormat="0" applyAlignment="0" applyProtection="0"/>
    <xf numFmtId="0" fontId="40" fillId="0" borderId="0" applyNumberFormat="0" applyFill="0" applyBorder="0" applyAlignment="0" applyProtection="0"/>
    <xf numFmtId="9" fontId="0" fillId="0" borderId="0" applyFont="0" applyFill="0" applyBorder="0" applyAlignment="0" applyProtection="0"/>
    <xf numFmtId="0" fontId="66" fillId="32" borderId="0" applyNumberFormat="0" applyBorder="0" applyAlignment="0" applyProtection="0"/>
    <xf numFmtId="0" fontId="0" fillId="0" borderId="0">
      <alignment/>
      <protection/>
    </xf>
    <xf numFmtId="0" fontId="1" fillId="0" borderId="0">
      <alignment/>
      <protection/>
    </xf>
    <xf numFmtId="0" fontId="24" fillId="0" borderId="10"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70" fillId="0" borderId="0" applyNumberFormat="0" applyFill="0" applyBorder="0" applyAlignment="0" applyProtection="0"/>
    <xf numFmtId="0" fontId="71" fillId="0" borderId="14"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72" fillId="33" borderId="15" applyNumberFormat="0" applyAlignment="0" applyProtection="0"/>
    <xf numFmtId="4" fontId="56" fillId="0" borderId="0">
      <alignment/>
      <protection/>
    </xf>
  </cellStyleXfs>
  <cellXfs count="446">
    <xf numFmtId="0" fontId="0" fillId="0" borderId="0" xfId="0" applyAlignment="1">
      <alignment/>
    </xf>
    <xf numFmtId="0" fontId="38" fillId="34" borderId="0" xfId="0" applyFont="1" applyFill="1" applyAlignment="1" applyProtection="1">
      <alignment horizontal="justify" vertical="top" wrapText="1"/>
      <protection/>
    </xf>
    <xf numFmtId="0" fontId="38" fillId="34" borderId="0" xfId="0" applyFont="1" applyFill="1" applyAlignment="1" applyProtection="1">
      <alignment horizontal="left" vertical="top" wrapText="1"/>
      <protection/>
    </xf>
    <xf numFmtId="0" fontId="7" fillId="0" borderId="0" xfId="58" applyAlignment="1" applyProtection="1">
      <alignment vertical="top" wrapText="1"/>
      <protection/>
    </xf>
    <xf numFmtId="0" fontId="7" fillId="0" borderId="0" xfId="58" applyAlignment="1" applyProtection="1">
      <alignment horizontal="left" vertical="top" wrapText="1"/>
      <protection/>
    </xf>
    <xf numFmtId="0" fontId="0" fillId="0" borderId="0" xfId="0" applyAlignment="1" applyProtection="1">
      <alignment vertical="top" wrapText="1"/>
      <protection/>
    </xf>
    <xf numFmtId="0" fontId="0" fillId="34" borderId="0" xfId="0" applyFont="1" applyFill="1" applyAlignment="1" applyProtection="1">
      <alignment vertical="top" wrapText="1"/>
      <protection/>
    </xf>
    <xf numFmtId="0" fontId="41"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43"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38" fillId="34" borderId="0" xfId="0" applyFont="1" applyFill="1" applyAlignment="1" applyProtection="1">
      <alignment/>
      <protection/>
    </xf>
    <xf numFmtId="0" fontId="38"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38"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5"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7" borderId="0" xfId="0" applyFill="1" applyAlignment="1" applyProtection="1">
      <alignment/>
      <protection/>
    </xf>
    <xf numFmtId="0" fontId="36" fillId="0" borderId="0" xfId="0" applyFont="1" applyFill="1" applyAlignment="1" applyProtection="1">
      <alignment vertical="top" wrapText="1"/>
      <protection/>
    </xf>
    <xf numFmtId="0" fontId="0" fillId="27" borderId="16" xfId="0" applyFill="1" applyBorder="1" applyAlignment="1" applyProtection="1">
      <alignment/>
      <protection/>
    </xf>
    <xf numFmtId="0" fontId="0" fillId="27" borderId="17" xfId="0" applyFill="1" applyBorder="1" applyAlignment="1" applyProtection="1">
      <alignment/>
      <protection/>
    </xf>
    <xf numFmtId="0" fontId="0" fillId="27"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2"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2"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7"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7"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38" fillId="34" borderId="0" xfId="0" applyFont="1" applyFill="1" applyAlignment="1" applyProtection="1">
      <alignment horizontal="left" vertical="top"/>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0" fillId="0" borderId="0" xfId="67" applyProtection="1">
      <alignment/>
      <protection/>
    </xf>
    <xf numFmtId="0" fontId="0" fillId="0" borderId="0" xfId="67" applyFont="1" applyFill="1" applyProtection="1">
      <alignment/>
      <protection/>
    </xf>
    <xf numFmtId="0" fontId="0" fillId="0" borderId="0" xfId="67" applyFill="1" applyProtection="1">
      <alignment/>
      <protection/>
    </xf>
    <xf numFmtId="0" fontId="2" fillId="37" borderId="0" xfId="67" applyFont="1" applyFill="1" applyBorder="1" applyAlignment="1" applyProtection="1">
      <alignment/>
      <protection/>
    </xf>
    <xf numFmtId="0" fontId="0" fillId="34" borderId="0" xfId="67" applyFont="1" applyFill="1" applyAlignment="1" applyProtection="1">
      <alignment vertical="top"/>
      <protection/>
    </xf>
    <xf numFmtId="0" fontId="3" fillId="0" borderId="0" xfId="67" applyFont="1" applyFill="1" applyAlignment="1" applyProtection="1">
      <alignment vertical="top"/>
      <protection/>
    </xf>
    <xf numFmtId="0" fontId="3" fillId="34" borderId="0" xfId="67" applyFont="1" applyFill="1" applyBorder="1" applyAlignment="1" applyProtection="1">
      <alignment vertical="top"/>
      <protection/>
    </xf>
    <xf numFmtId="0" fontId="0" fillId="0" borderId="0" xfId="67" applyNumberFormat="1" applyFont="1" applyFill="1" applyBorder="1" applyAlignment="1" applyProtection="1">
      <alignment horizontal="center" vertical="center"/>
      <protection/>
    </xf>
    <xf numFmtId="0" fontId="9" fillId="34" borderId="0" xfId="67" applyFont="1" applyFill="1" applyAlignment="1" applyProtection="1">
      <alignment horizontal="left" vertical="top"/>
      <protection/>
    </xf>
    <xf numFmtId="0" fontId="3" fillId="34" borderId="0" xfId="67" applyFont="1" applyFill="1" applyAlignment="1" applyProtection="1">
      <alignment horizontal="left" vertical="top" wrapText="1"/>
      <protection/>
    </xf>
    <xf numFmtId="0" fontId="0" fillId="34" borderId="0" xfId="67" applyFont="1" applyFill="1" applyBorder="1" applyAlignment="1" applyProtection="1">
      <alignment horizontal="left" vertical="top"/>
      <protection/>
    </xf>
    <xf numFmtId="0" fontId="6" fillId="0" borderId="0" xfId="67" applyFont="1" applyAlignment="1" applyProtection="1">
      <alignment vertical="top"/>
      <protection/>
    </xf>
    <xf numFmtId="0" fontId="4" fillId="0" borderId="0" xfId="67" applyFont="1" applyAlignment="1" applyProtection="1">
      <alignment vertical="top" wrapText="1"/>
      <protection/>
    </xf>
    <xf numFmtId="0" fontId="4" fillId="0" borderId="0" xfId="67" applyFont="1" applyFill="1" applyAlignment="1" applyProtection="1">
      <alignment vertical="top" wrapText="1"/>
      <protection/>
    </xf>
    <xf numFmtId="0" fontId="0" fillId="0" borderId="0" xfId="67" applyFont="1" applyFill="1" applyAlignment="1" applyProtection="1">
      <alignment vertical="top"/>
      <protection/>
    </xf>
    <xf numFmtId="0" fontId="0" fillId="0" borderId="0" xfId="67" applyNumberFormat="1" applyFont="1" applyFill="1" applyBorder="1" applyAlignment="1" applyProtection="1">
      <alignment horizontal="left" vertical="top"/>
      <protection/>
    </xf>
    <xf numFmtId="0" fontId="0" fillId="0" borderId="0" xfId="67" applyFill="1" applyAlignment="1" applyProtection="1">
      <alignment wrapText="1"/>
      <protection/>
    </xf>
    <xf numFmtId="0" fontId="31" fillId="34" borderId="0" xfId="67" applyFont="1" applyFill="1" applyAlignment="1" applyProtection="1">
      <alignment vertical="top" wrapText="1"/>
      <protection/>
    </xf>
    <xf numFmtId="0" fontId="30" fillId="34" borderId="0" xfId="67" applyFont="1" applyFill="1" applyAlignment="1" applyProtection="1">
      <alignment vertical="top"/>
      <protection/>
    </xf>
    <xf numFmtId="0" fontId="0" fillId="0" borderId="0" xfId="67" applyFont="1" applyAlignment="1" applyProtection="1">
      <alignment/>
      <protection/>
    </xf>
    <xf numFmtId="0" fontId="30" fillId="0" borderId="0" xfId="67" applyFont="1" applyFill="1" applyAlignment="1" applyProtection="1">
      <alignment vertical="top"/>
      <protection/>
    </xf>
    <xf numFmtId="0" fontId="3" fillId="0" borderId="0" xfId="67" applyFont="1" applyAlignment="1" applyProtection="1">
      <alignment horizontal="left" vertical="top"/>
      <protection/>
    </xf>
    <xf numFmtId="0" fontId="31" fillId="0" borderId="0" xfId="67" applyFont="1" applyAlignment="1" applyProtection="1">
      <alignment vertical="top" wrapText="1"/>
      <protection/>
    </xf>
    <xf numFmtId="0" fontId="0" fillId="0" borderId="0" xfId="67" applyFont="1" applyProtection="1">
      <alignment/>
      <protection/>
    </xf>
    <xf numFmtId="0" fontId="27" fillId="0" borderId="0" xfId="67" applyFont="1" applyProtection="1">
      <alignment/>
      <protection/>
    </xf>
    <xf numFmtId="0" fontId="3" fillId="0" borderId="0" xfId="67" applyFont="1" applyProtection="1">
      <alignment/>
      <protection/>
    </xf>
    <xf numFmtId="0" fontId="0" fillId="0" borderId="38" xfId="67" applyBorder="1" applyAlignment="1" applyProtection="1">
      <alignment horizontal="center" vertical="top"/>
      <protection/>
    </xf>
    <xf numFmtId="0" fontId="24" fillId="0" borderId="39" xfId="68" applyFont="1" applyBorder="1" applyAlignment="1" applyProtection="1">
      <alignment wrapText="1"/>
      <protection/>
    </xf>
    <xf numFmtId="0" fontId="0" fillId="0" borderId="0" xfId="67" applyAlignment="1" applyProtection="1">
      <alignment wrapText="1"/>
      <protection/>
    </xf>
    <xf numFmtId="0" fontId="0" fillId="0" borderId="39" xfId="67" applyBorder="1" applyProtection="1">
      <alignment/>
      <protection/>
    </xf>
    <xf numFmtId="0" fontId="2" fillId="37" borderId="0" xfId="67" applyFont="1" applyFill="1" applyBorder="1" applyAlignment="1" applyProtection="1">
      <alignment horizontal="left"/>
      <protection/>
    </xf>
    <xf numFmtId="0" fontId="0" fillId="30" borderId="37" xfId="67" applyFill="1" applyBorder="1" applyProtection="1">
      <alignment/>
      <protection locked="0"/>
    </xf>
    <xf numFmtId="0" fontId="0" fillId="30" borderId="39" xfId="67" applyFill="1" applyBorder="1" applyProtection="1">
      <alignment/>
      <protection locked="0"/>
    </xf>
    <xf numFmtId="0" fontId="0" fillId="30" borderId="36" xfId="67" applyFill="1" applyBorder="1" applyProtection="1">
      <alignment/>
      <protection locked="0"/>
    </xf>
    <xf numFmtId="0" fontId="0" fillId="30" borderId="34" xfId="67" applyFill="1" applyBorder="1" applyProtection="1">
      <alignment/>
      <protection locked="0"/>
    </xf>
    <xf numFmtId="0" fontId="0" fillId="30" borderId="0" xfId="67" applyFill="1" applyBorder="1" applyProtection="1">
      <alignment/>
      <protection locked="0"/>
    </xf>
    <xf numFmtId="0" fontId="0" fillId="30" borderId="33" xfId="67" applyFill="1" applyBorder="1" applyProtection="1">
      <alignment/>
      <protection locked="0"/>
    </xf>
    <xf numFmtId="0" fontId="0" fillId="30" borderId="31" xfId="67" applyFill="1" applyBorder="1" applyProtection="1">
      <alignment/>
      <protection locked="0"/>
    </xf>
    <xf numFmtId="0" fontId="0" fillId="30" borderId="40" xfId="67" applyFill="1" applyBorder="1" applyProtection="1">
      <alignment/>
      <protection locked="0"/>
    </xf>
    <xf numFmtId="0" fontId="0" fillId="30" borderId="30" xfId="67" applyFill="1" applyBorder="1" applyProtection="1">
      <alignment/>
      <protection locked="0"/>
    </xf>
    <xf numFmtId="0" fontId="3" fillId="0" borderId="0" xfId="67" applyFont="1" applyAlignment="1" applyProtection="1">
      <alignment vertical="top"/>
      <protection/>
    </xf>
    <xf numFmtId="0" fontId="6" fillId="0" borderId="0" xfId="67" applyFont="1" applyAlignment="1" applyProtection="1">
      <alignment vertical="top" wrapText="1"/>
      <protection/>
    </xf>
    <xf numFmtId="0" fontId="3" fillId="34" borderId="0" xfId="67" applyFont="1" applyFill="1" applyAlignment="1" applyProtection="1">
      <alignment vertical="top"/>
      <protection/>
    </xf>
    <xf numFmtId="0" fontId="0" fillId="0" borderId="0" xfId="67" applyBorder="1" applyAlignment="1" applyProtection="1">
      <alignment horizontal="center"/>
      <protection/>
    </xf>
    <xf numFmtId="0" fontId="0" fillId="0" borderId="0" xfId="67" applyBorder="1" applyProtection="1">
      <alignment/>
      <protection/>
    </xf>
    <xf numFmtId="0" fontId="5" fillId="0" borderId="0" xfId="67" applyFont="1" applyBorder="1" applyProtection="1">
      <alignment/>
      <protection/>
    </xf>
    <xf numFmtId="0" fontId="31" fillId="0" borderId="0" xfId="67" applyFont="1" applyFill="1" applyAlignment="1" applyProtection="1">
      <alignment vertical="top" wrapText="1"/>
      <protection/>
    </xf>
    <xf numFmtId="0" fontId="3" fillId="0" borderId="0" xfId="67" applyFont="1" applyFill="1" applyAlignment="1" applyProtection="1">
      <alignment horizontal="left" vertical="top"/>
      <protection/>
    </xf>
    <xf numFmtId="0" fontId="5" fillId="0" borderId="0" xfId="67" applyNumberFormat="1" applyFont="1" applyFill="1" applyBorder="1" applyAlignment="1" applyProtection="1">
      <alignment horizontal="lef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29" fillId="0" borderId="0" xfId="0" applyFont="1" applyAlignment="1" applyProtection="1">
      <alignment vertical="top"/>
      <protection/>
    </xf>
    <xf numFmtId="0" fontId="26" fillId="0" borderId="0" xfId="0" applyFont="1" applyAlignment="1" applyProtection="1">
      <alignment horizontal="center" vertical="top"/>
      <protection/>
    </xf>
    <xf numFmtId="0" fontId="0" fillId="0" borderId="41" xfId="0" applyBorder="1" applyAlignment="1" applyProtection="1">
      <alignment vertical="top"/>
      <protection/>
    </xf>
    <xf numFmtId="0" fontId="38" fillId="34" borderId="0" xfId="0" applyFont="1" applyFill="1" applyAlignment="1" applyProtection="1">
      <alignment horizontal="center" vertical="top" wrapText="1"/>
      <protection/>
    </xf>
    <xf numFmtId="0" fontId="38" fillId="34" borderId="0" xfId="0" applyFont="1" applyFill="1" applyAlignment="1" applyProtection="1">
      <alignment vertical="top"/>
      <protection/>
    </xf>
    <xf numFmtId="0" fontId="38" fillId="34" borderId="0" xfId="0" applyFont="1" applyFill="1" applyBorder="1" applyAlignment="1" applyProtection="1">
      <alignment vertical="top"/>
      <protection/>
    </xf>
    <xf numFmtId="0" fontId="43" fillId="34" borderId="0" xfId="0" applyFont="1" applyFill="1" applyAlignment="1" applyProtection="1">
      <alignment/>
      <protection/>
    </xf>
    <xf numFmtId="0" fontId="0" fillId="38" borderId="0" xfId="67" applyFont="1" applyFill="1" applyProtection="1">
      <alignment/>
      <protection/>
    </xf>
    <xf numFmtId="0" fontId="0" fillId="38" borderId="0" xfId="67" applyFill="1" applyProtection="1">
      <alignment/>
      <protection/>
    </xf>
    <xf numFmtId="0" fontId="0" fillId="38" borderId="38" xfId="67" applyFont="1" applyFill="1" applyBorder="1" applyProtection="1">
      <alignment/>
      <protection/>
    </xf>
    <xf numFmtId="0" fontId="49"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50" fillId="34" borderId="0" xfId="0" applyNumberFormat="1" applyFont="1" applyFill="1" applyAlignment="1" applyProtection="1">
      <alignment horizontal="left" vertical="top" wrapText="1"/>
      <protection/>
    </xf>
    <xf numFmtId="0" fontId="46" fillId="35" borderId="0" xfId="0" applyNumberFormat="1" applyFont="1" applyFill="1" applyAlignment="1" applyProtection="1">
      <alignment horizontal="left" vertical="center" wrapText="1"/>
      <protection/>
    </xf>
    <xf numFmtId="0" fontId="4" fillId="34" borderId="0" xfId="67" applyFont="1" applyFill="1" applyAlignment="1" applyProtection="1">
      <alignment horizontal="left" vertical="top" wrapText="1"/>
      <protection/>
    </xf>
    <xf numFmtId="0" fontId="9" fillId="34" borderId="0" xfId="67" applyFont="1" applyFill="1" applyAlignment="1" applyProtection="1">
      <alignment horizontal="left" vertical="top" wrapText="1"/>
      <protection/>
    </xf>
    <xf numFmtId="0" fontId="3" fillId="34" borderId="0" xfId="67" applyFont="1" applyFill="1" applyAlignment="1" applyProtection="1">
      <alignment horizontal="left" vertical="top"/>
      <protection/>
    </xf>
    <xf numFmtId="0" fontId="28" fillId="0" borderId="0" xfId="0" applyFont="1" applyAlignment="1" applyProtection="1">
      <alignment horizontal="left" vertical="top" wrapText="1"/>
      <protection/>
    </xf>
    <xf numFmtId="0" fontId="8" fillId="34" borderId="0" xfId="67" applyFont="1" applyFill="1" applyAlignment="1" applyProtection="1">
      <alignment horizontal="left" vertical="top" wrapText="1"/>
      <protection/>
    </xf>
    <xf numFmtId="0" fontId="0" fillId="4" borderId="0" xfId="0" applyFont="1" applyFill="1" applyAlignment="1" applyProtection="1">
      <alignment horizontal="left"/>
      <protection/>
    </xf>
    <xf numFmtId="0" fontId="73" fillId="34" borderId="0" xfId="0" applyNumberFormat="1" applyFont="1" applyFill="1" applyAlignment="1" applyProtection="1">
      <alignment horizontal="left" vertical="top" wrapText="1"/>
      <protection/>
    </xf>
    <xf numFmtId="0" fontId="0" fillId="36" borderId="0" xfId="0" applyFont="1" applyFill="1" applyAlignment="1" applyProtection="1">
      <alignment horizontal="left"/>
      <protection/>
    </xf>
    <xf numFmtId="0" fontId="74" fillId="36" borderId="0" xfId="0" applyFont="1" applyFill="1" applyAlignment="1" applyProtection="1">
      <alignment vertical="center"/>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42"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43" xfId="0" applyFont="1" applyBorder="1" applyAlignment="1" applyProtection="1">
      <alignment vertical="center" wrapText="1"/>
      <protection/>
    </xf>
    <xf numFmtId="0" fontId="8" fillId="0" borderId="0" xfId="0" applyFont="1" applyAlignment="1" applyProtection="1">
      <alignment vertical="center" wrapText="1"/>
      <protection/>
    </xf>
    <xf numFmtId="0" fontId="32" fillId="39" borderId="0" xfId="0" applyFont="1" applyFill="1" applyAlignment="1" applyProtection="1">
      <alignment vertical="center" wrapText="1"/>
      <protection/>
    </xf>
    <xf numFmtId="0" fontId="75" fillId="0" borderId="0" xfId="0" applyFont="1" applyAlignment="1" applyProtection="1">
      <alignment vertical="center" wrapText="1"/>
      <protection/>
    </xf>
    <xf numFmtId="0" fontId="0" fillId="40" borderId="44" xfId="0" applyFont="1" applyFill="1" applyBorder="1" applyAlignment="1" applyProtection="1">
      <alignment vertical="center" wrapText="1"/>
      <protection/>
    </xf>
    <xf numFmtId="0" fontId="34"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6"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76" fillId="39" borderId="0" xfId="0" applyFont="1" applyFill="1" applyAlignment="1" applyProtection="1">
      <alignment vertical="center" wrapText="1"/>
      <protection/>
    </xf>
    <xf numFmtId="0" fontId="77" fillId="39" borderId="41" xfId="0" applyFont="1" applyFill="1" applyBorder="1" applyAlignment="1" applyProtection="1">
      <alignment vertical="center" wrapText="1"/>
      <protection/>
    </xf>
    <xf numFmtId="0" fontId="78" fillId="41" borderId="0" xfId="0" applyFont="1" applyFill="1" applyAlignment="1" applyProtection="1">
      <alignment vertical="center" wrapText="1"/>
      <protection/>
    </xf>
    <xf numFmtId="0" fontId="79"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0" borderId="45" xfId="0" applyFont="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41" xfId="0" applyFont="1" applyFill="1" applyBorder="1" applyAlignment="1" applyProtection="1">
      <alignment vertical="center" wrapText="1"/>
      <protection/>
    </xf>
    <xf numFmtId="0" fontId="74"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2" fillId="0" borderId="0" xfId="0" applyFont="1" applyAlignment="1" applyProtection="1">
      <alignment vertical="center" wrapText="1"/>
      <protection/>
    </xf>
    <xf numFmtId="0" fontId="24" fillId="0" borderId="39" xfId="68" applyFont="1" applyBorder="1" applyAlignment="1" applyProtection="1">
      <alignment horizontal="center" vertical="top"/>
      <protection/>
    </xf>
    <xf numFmtId="0" fontId="0" fillId="0" borderId="0" xfId="67" applyAlignment="1" applyProtection="1">
      <alignment horizontal="center" vertical="top"/>
      <protection/>
    </xf>
    <xf numFmtId="0" fontId="43" fillId="34" borderId="0" xfId="0" applyFont="1" applyFill="1" applyAlignment="1" applyProtection="1">
      <alignment vertical="top" wrapText="1"/>
      <protection/>
    </xf>
    <xf numFmtId="0" fontId="29" fillId="34" borderId="0" xfId="58" applyFont="1" applyFill="1" applyAlignment="1" applyProtection="1">
      <alignment horizontal="left" vertical="top" wrapText="1"/>
      <protection/>
    </xf>
    <xf numFmtId="0" fontId="7" fillId="0" borderId="0" xfId="58" applyFill="1" applyAlignment="1" applyProtection="1">
      <alignment horizontal="left"/>
      <protection/>
    </xf>
    <xf numFmtId="0" fontId="73" fillId="34" borderId="0" xfId="0" applyNumberFormat="1" applyFont="1" applyFill="1" applyBorder="1" applyAlignment="1" applyProtection="1" quotePrefix="1">
      <alignment horizontal="center" vertical="top"/>
      <protection/>
    </xf>
    <xf numFmtId="0" fontId="73" fillId="34" borderId="0" xfId="0" applyNumberFormat="1" applyFont="1" applyFill="1" applyBorder="1" applyAlignment="1" applyProtection="1">
      <alignment vertical="top"/>
      <protection/>
    </xf>
    <xf numFmtId="0" fontId="0" fillId="34" borderId="0" xfId="0" applyNumberFormat="1" applyFont="1" applyFill="1" applyBorder="1" applyAlignment="1" applyProtection="1" quotePrefix="1">
      <alignment horizontal="right" vertical="top"/>
      <protection/>
    </xf>
    <xf numFmtId="0" fontId="48" fillId="34" borderId="0" xfId="0" applyFont="1" applyFill="1" applyAlignment="1" applyProtection="1">
      <alignment horizontal="left" vertical="top" wrapText="1"/>
      <protection/>
    </xf>
    <xf numFmtId="0" fontId="43" fillId="34" borderId="0" xfId="0" applyFont="1" applyFill="1" applyAlignment="1" applyProtection="1">
      <alignment horizontal="justify" vertical="top" wrapText="1"/>
      <protection/>
    </xf>
    <xf numFmtId="0" fontId="42" fillId="34" borderId="0" xfId="0" applyFont="1" applyFill="1" applyBorder="1" applyAlignment="1" applyProtection="1" quotePrefix="1">
      <alignment vertical="top" wrapText="1"/>
      <protection/>
    </xf>
    <xf numFmtId="0" fontId="0" fillId="42" borderId="0" xfId="0" applyFill="1" applyAlignment="1" applyProtection="1">
      <alignment vertical="center"/>
      <protection/>
    </xf>
    <xf numFmtId="0" fontId="54" fillId="34" borderId="0" xfId="58" applyFont="1" applyFill="1" applyAlignment="1" applyProtection="1">
      <alignment horizontal="justify" vertical="top" wrapText="1"/>
      <protection/>
    </xf>
    <xf numFmtId="0" fontId="0" fillId="42" borderId="0" xfId="0" applyFill="1" applyAlignment="1" applyProtection="1">
      <alignment/>
      <protection/>
    </xf>
    <xf numFmtId="0" fontId="0" fillId="35" borderId="0" xfId="0" applyFill="1" applyAlignment="1" applyProtection="1">
      <alignment/>
      <protection/>
    </xf>
    <xf numFmtId="0" fontId="0" fillId="34" borderId="0" xfId="0" applyFill="1" applyBorder="1" applyAlignment="1" applyProtection="1">
      <alignment horizontal="center" vertical="center"/>
      <protection/>
    </xf>
    <xf numFmtId="0" fontId="0" fillId="35" borderId="0" xfId="0" applyFill="1" applyAlignment="1" applyProtection="1">
      <alignment vertical="center"/>
      <protection/>
    </xf>
    <xf numFmtId="0" fontId="2" fillId="37"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49" fontId="3" fillId="34" borderId="0" xfId="0" applyNumberFormat="1" applyFont="1" applyFill="1" applyBorder="1" applyAlignment="1" applyProtection="1">
      <alignment/>
      <protection/>
    </xf>
    <xf numFmtId="0" fontId="3" fillId="34" borderId="0" xfId="0" applyFont="1" applyFill="1" applyBorder="1" applyAlignment="1" applyProtection="1">
      <alignment vertical="center"/>
      <protection/>
    </xf>
    <xf numFmtId="0" fontId="42" fillId="34" borderId="0" xfId="0" applyFont="1" applyFill="1" applyBorder="1" applyAlignment="1" applyProtection="1">
      <alignment horizontal="left" vertical="top" wrapText="1"/>
      <protection/>
    </xf>
    <xf numFmtId="0" fontId="0" fillId="6" borderId="0" xfId="0" applyFill="1" applyBorder="1" applyAlignment="1" applyProtection="1">
      <alignment/>
      <protection/>
    </xf>
    <xf numFmtId="0" fontId="0" fillId="34" borderId="0" xfId="0" applyFill="1" applyBorder="1" applyAlignment="1" applyProtection="1">
      <alignment vertical="center"/>
      <protection/>
    </xf>
    <xf numFmtId="0" fontId="0" fillId="34" borderId="0" xfId="0" applyFill="1" applyBorder="1" applyAlignment="1" applyProtection="1">
      <alignment/>
      <protection/>
    </xf>
    <xf numFmtId="0" fontId="42" fillId="34" borderId="0" xfId="0" applyNumberFormat="1" applyFont="1" applyFill="1" applyBorder="1" applyAlignment="1" applyProtection="1" quotePrefix="1">
      <alignment horizontal="right" vertical="top" wrapText="1"/>
      <protection/>
    </xf>
    <xf numFmtId="0" fontId="4"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horizontal="right" vertical="center"/>
      <protection/>
    </xf>
    <xf numFmtId="0" fontId="0" fillId="34" borderId="46" xfId="0" applyFont="1" applyFill="1" applyBorder="1" applyAlignment="1" applyProtection="1">
      <alignment horizontal="left" vertical="center"/>
      <protection/>
    </xf>
    <xf numFmtId="0" fontId="4" fillId="34" borderId="46" xfId="0" applyFont="1" applyFill="1" applyBorder="1" applyAlignment="1" applyProtection="1">
      <alignment horizontal="left" vertical="top" wrapText="1"/>
      <protection/>
    </xf>
    <xf numFmtId="0" fontId="0" fillId="6" borderId="47" xfId="0" applyFill="1" applyBorder="1" applyAlignment="1" applyProtection="1">
      <alignment/>
      <protection/>
    </xf>
    <xf numFmtId="0" fontId="42" fillId="34" borderId="46" xfId="0" applyNumberFormat="1" applyFont="1" applyFill="1" applyBorder="1" applyAlignment="1" applyProtection="1" quotePrefix="1">
      <alignment horizontal="right" vertical="top" wrapText="1"/>
      <protection/>
    </xf>
    <xf numFmtId="0" fontId="0" fillId="6" borderId="0" xfId="0" applyFill="1" applyAlignment="1" applyProtection="1">
      <alignment/>
      <protection/>
    </xf>
    <xf numFmtId="0" fontId="0" fillId="34" borderId="48" xfId="0" applyNumberFormat="1"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0" fontId="3" fillId="34" borderId="48" xfId="0" applyFont="1" applyFill="1" applyBorder="1" applyAlignment="1" applyProtection="1">
      <alignment horizontal="right" vertical="top"/>
      <protection/>
    </xf>
    <xf numFmtId="0" fontId="0" fillId="34" borderId="48" xfId="0" applyNumberFormat="1" applyFont="1" applyFill="1" applyBorder="1" applyAlignment="1" applyProtection="1">
      <alignment vertical="top"/>
      <protection/>
    </xf>
    <xf numFmtId="0" fontId="0" fillId="34" borderId="48" xfId="0" applyFill="1" applyBorder="1" applyAlignment="1" applyProtection="1">
      <alignment vertical="top" wrapText="1"/>
      <protection/>
    </xf>
    <xf numFmtId="0" fontId="2" fillId="37" borderId="0" xfId="0" applyFont="1" applyFill="1" applyBorder="1" applyAlignment="1" applyProtection="1">
      <alignment horizontal="left" vertical="center"/>
      <protection/>
    </xf>
    <xf numFmtId="0" fontId="45" fillId="31" borderId="38" xfId="0" applyFont="1" applyFill="1" applyBorder="1" applyAlignment="1" applyProtection="1">
      <alignment horizontal="center" vertical="center" wrapText="1"/>
      <protection locked="0"/>
    </xf>
    <xf numFmtId="0" fontId="0" fillId="35" borderId="44" xfId="67" applyFont="1" applyFill="1" applyBorder="1" applyProtection="1">
      <alignment/>
      <protection/>
    </xf>
    <xf numFmtId="0" fontId="0" fillId="34" borderId="0" xfId="67" applyFill="1" applyProtection="1">
      <alignment/>
      <protection/>
    </xf>
    <xf numFmtId="0" fontId="0" fillId="35" borderId="0" xfId="67" applyFill="1" applyProtection="1">
      <alignment/>
      <protection/>
    </xf>
    <xf numFmtId="0" fontId="0" fillId="42" borderId="0" xfId="67" applyFill="1" applyProtection="1">
      <alignment/>
      <protection/>
    </xf>
    <xf numFmtId="0" fontId="0" fillId="35" borderId="47" xfId="67" applyFill="1" applyBorder="1" applyProtection="1">
      <alignment/>
      <protection/>
    </xf>
    <xf numFmtId="0" fontId="5" fillId="34" borderId="0" xfId="67" applyFont="1" applyFill="1" applyBorder="1" applyAlignment="1" applyProtection="1">
      <alignment/>
      <protection/>
    </xf>
    <xf numFmtId="0" fontId="0" fillId="34" borderId="0" xfId="67" applyFill="1" applyBorder="1" applyAlignment="1" applyProtection="1">
      <alignment horizontal="center"/>
      <protection/>
    </xf>
    <xf numFmtId="0" fontId="0" fillId="34" borderId="0" xfId="67" applyFill="1" applyBorder="1" applyAlignment="1" applyProtection="1">
      <alignment/>
      <protection/>
    </xf>
    <xf numFmtId="0" fontId="0" fillId="34" borderId="0" xfId="67" applyFont="1" applyFill="1" applyBorder="1" applyAlignment="1" applyProtection="1">
      <alignment/>
      <protection/>
    </xf>
    <xf numFmtId="0" fontId="0" fillId="35" borderId="47" xfId="67" applyFill="1" applyBorder="1" applyAlignment="1" applyProtection="1">
      <alignment vertical="center"/>
      <protection/>
    </xf>
    <xf numFmtId="0" fontId="8" fillId="34" borderId="0" xfId="67" applyFont="1" applyFill="1" applyBorder="1" applyAlignment="1" applyProtection="1">
      <alignment horizontal="left" vertical="center" wrapText="1"/>
      <protection/>
    </xf>
    <xf numFmtId="0" fontId="3" fillId="34" borderId="0" xfId="67" applyFont="1" applyFill="1" applyAlignment="1" applyProtection="1">
      <alignment vertical="center" wrapText="1"/>
      <protection/>
    </xf>
    <xf numFmtId="0" fontId="3" fillId="35" borderId="38" xfId="67" applyFont="1" applyFill="1" applyBorder="1" applyAlignment="1" applyProtection="1">
      <alignment vertical="center"/>
      <protection/>
    </xf>
    <xf numFmtId="0" fontId="3" fillId="35" borderId="0" xfId="67" applyFont="1" applyFill="1" applyAlignment="1" applyProtection="1">
      <alignment vertical="center" wrapText="1"/>
      <protection/>
    </xf>
    <xf numFmtId="0" fontId="3" fillId="42" borderId="0" xfId="67" applyFont="1" applyFill="1" applyAlignment="1" applyProtection="1">
      <alignment vertical="center" wrapText="1"/>
      <protection/>
    </xf>
    <xf numFmtId="0" fontId="0" fillId="34" borderId="0" xfId="67" applyFill="1" applyBorder="1" applyProtection="1">
      <alignment/>
      <protection/>
    </xf>
    <xf numFmtId="0" fontId="3" fillId="34" borderId="0" xfId="67" applyFont="1" applyFill="1" applyBorder="1" applyAlignment="1" applyProtection="1">
      <alignment horizontal="center" vertical="top"/>
      <protection/>
    </xf>
    <xf numFmtId="0" fontId="0" fillId="34" borderId="0" xfId="67" applyFont="1" applyFill="1" applyBorder="1" applyProtection="1">
      <alignment/>
      <protection/>
    </xf>
    <xf numFmtId="0" fontId="0" fillId="6" borderId="47" xfId="67" applyFill="1" applyBorder="1" applyAlignment="1" applyProtection="1">
      <alignment vertical="center"/>
      <protection/>
    </xf>
    <xf numFmtId="0" fontId="2" fillId="37" borderId="0" xfId="67" applyFont="1" applyFill="1" applyBorder="1" applyAlignment="1" applyProtection="1">
      <alignment horizontal="center" vertical="center"/>
      <protection/>
    </xf>
    <xf numFmtId="0" fontId="2" fillId="37" borderId="0" xfId="67" applyFont="1" applyFill="1" applyBorder="1" applyAlignment="1" applyProtection="1">
      <alignment horizontal="left" vertical="center"/>
      <protection/>
    </xf>
    <xf numFmtId="0" fontId="0" fillId="6" borderId="0" xfId="67" applyFill="1" applyAlignment="1" applyProtection="1">
      <alignment vertical="center"/>
      <protection/>
    </xf>
    <xf numFmtId="0" fontId="0" fillId="42" borderId="0" xfId="67" applyFill="1" applyAlignment="1" applyProtection="1">
      <alignment vertical="center"/>
      <protection/>
    </xf>
    <xf numFmtId="0" fontId="32" fillId="34" borderId="0" xfId="67" applyNumberFormat="1" applyFont="1" applyFill="1" applyBorder="1" applyAlignment="1" applyProtection="1">
      <alignment/>
      <protection/>
    </xf>
    <xf numFmtId="0" fontId="4" fillId="34" borderId="0" xfId="67" applyFont="1" applyFill="1" applyBorder="1" applyAlignment="1" applyProtection="1" quotePrefix="1">
      <alignment horizontal="left" vertical="top" wrapText="1"/>
      <protection/>
    </xf>
    <xf numFmtId="0" fontId="42" fillId="34" borderId="0" xfId="67" applyFont="1" applyFill="1" applyBorder="1" applyAlignment="1" applyProtection="1">
      <alignment horizontal="left" vertical="top" wrapText="1"/>
      <protection/>
    </xf>
    <xf numFmtId="0" fontId="4" fillId="34" borderId="0" xfId="67" applyFont="1" applyFill="1" applyBorder="1" applyAlignment="1" applyProtection="1" quotePrefix="1">
      <alignment horizontal="right" vertical="top" wrapText="1"/>
      <protection/>
    </xf>
    <xf numFmtId="0" fontId="4" fillId="34" borderId="0" xfId="67" applyFont="1" applyFill="1" applyBorder="1" applyAlignment="1" applyProtection="1">
      <alignment horizontal="left" vertical="top" wrapText="1"/>
      <protection/>
    </xf>
    <xf numFmtId="0" fontId="0" fillId="34" borderId="0" xfId="67" applyFill="1" applyBorder="1" applyAlignment="1" applyProtection="1">
      <alignment vertical="center"/>
      <protection/>
    </xf>
    <xf numFmtId="0" fontId="0" fillId="34" borderId="0" xfId="67" applyNumberFormat="1" applyFont="1" applyFill="1" applyBorder="1" applyAlignment="1" applyProtection="1">
      <alignment vertical="center"/>
      <protection/>
    </xf>
    <xf numFmtId="0" fontId="0" fillId="6" borderId="0" xfId="67" applyFont="1" applyFill="1" applyBorder="1" applyAlignment="1" applyProtection="1">
      <alignment vertical="center"/>
      <protection/>
    </xf>
    <xf numFmtId="0" fontId="0" fillId="35" borderId="0" xfId="67" applyFont="1" applyFill="1" applyBorder="1" applyAlignment="1" applyProtection="1">
      <alignment vertical="center"/>
      <protection/>
    </xf>
    <xf numFmtId="0" fontId="0" fillId="35" borderId="0" xfId="67" applyNumberFormat="1" applyFont="1" applyFill="1" applyBorder="1" applyAlignment="1" applyProtection="1">
      <alignment vertical="center"/>
      <protection/>
    </xf>
    <xf numFmtId="0" fontId="0" fillId="42" borderId="0" xfId="67" applyNumberFormat="1" applyFont="1" applyFill="1" applyBorder="1" applyAlignment="1" applyProtection="1">
      <alignment vertical="center"/>
      <protection/>
    </xf>
    <xf numFmtId="0" fontId="57" fillId="34" borderId="0" xfId="67" applyFont="1" applyFill="1" applyBorder="1" applyAlignment="1" applyProtection="1">
      <alignment horizontal="center" vertical="center"/>
      <protection/>
    </xf>
    <xf numFmtId="0" fontId="0" fillId="34" borderId="0" xfId="67" applyFont="1" applyFill="1" applyBorder="1" applyAlignment="1" applyProtection="1">
      <alignment horizontal="right" vertical="center"/>
      <protection/>
    </xf>
    <xf numFmtId="0" fontId="0" fillId="34" borderId="48" xfId="67" applyNumberFormat="1" applyFont="1" applyFill="1" applyBorder="1" applyAlignment="1" applyProtection="1">
      <alignment horizontal="center" vertical="center"/>
      <protection/>
    </xf>
    <xf numFmtId="0" fontId="3" fillId="34" borderId="48" xfId="67" applyFont="1" applyFill="1" applyBorder="1" applyAlignment="1" applyProtection="1">
      <alignment horizontal="center" vertical="center"/>
      <protection/>
    </xf>
    <xf numFmtId="0" fontId="32" fillId="34" borderId="0" xfId="67" applyFont="1" applyFill="1" applyBorder="1" applyAlignment="1" applyProtection="1">
      <alignment/>
      <protection/>
    </xf>
    <xf numFmtId="0" fontId="9" fillId="34" borderId="0" xfId="67" applyNumberFormat="1" applyFont="1" applyFill="1" applyBorder="1" applyAlignment="1" applyProtection="1">
      <alignment vertical="top" wrapText="1"/>
      <protection/>
    </xf>
    <xf numFmtId="0" fontId="57" fillId="34" borderId="49" xfId="67" applyFont="1" applyFill="1" applyBorder="1" applyAlignment="1" applyProtection="1">
      <alignment horizontal="center" vertical="center"/>
      <protection/>
    </xf>
    <xf numFmtId="0" fontId="0" fillId="34" borderId="46" xfId="67" applyFont="1" applyFill="1" applyBorder="1" applyAlignment="1" applyProtection="1">
      <alignment horizontal="left" vertical="center"/>
      <protection/>
    </xf>
    <xf numFmtId="0" fontId="0" fillId="34" borderId="50" xfId="67" applyNumberFormat="1" applyFont="1" applyFill="1" applyBorder="1" applyAlignment="1" applyProtection="1">
      <alignment horizontal="right" vertical="center"/>
      <protection/>
    </xf>
    <xf numFmtId="0" fontId="3" fillId="34" borderId="0" xfId="67" applyFont="1" applyFill="1" applyBorder="1" applyAlignment="1" applyProtection="1">
      <alignment vertical="top" wrapText="1"/>
      <protection/>
    </xf>
    <xf numFmtId="0" fontId="0" fillId="35" borderId="38" xfId="67" applyFill="1" applyBorder="1" applyAlignment="1" applyProtection="1">
      <alignment vertical="center"/>
      <protection/>
    </xf>
    <xf numFmtId="0" fontId="0" fillId="34" borderId="0" xfId="67" applyNumberFormat="1" applyFont="1" applyFill="1" applyBorder="1" applyAlignment="1" applyProtection="1">
      <alignment horizontal="right" vertical="center"/>
      <protection/>
    </xf>
    <xf numFmtId="0" fontId="4" fillId="34" borderId="0" xfId="67" applyFont="1" applyFill="1" applyBorder="1" applyAlignment="1" applyProtection="1">
      <alignment vertical="top" wrapText="1"/>
      <protection/>
    </xf>
    <xf numFmtId="0" fontId="0" fillId="35" borderId="38" xfId="67" applyFill="1" applyBorder="1" applyProtection="1">
      <alignment/>
      <protection/>
    </xf>
    <xf numFmtId="0" fontId="53" fillId="35" borderId="0" xfId="67" applyFont="1" applyFill="1" applyAlignment="1" applyProtection="1">
      <alignment vertical="top"/>
      <protection/>
    </xf>
    <xf numFmtId="0" fontId="3" fillId="34" borderId="48" xfId="67" applyFont="1" applyFill="1" applyBorder="1" applyAlignment="1" applyProtection="1">
      <alignment horizontal="right" vertical="top"/>
      <protection/>
    </xf>
    <xf numFmtId="0" fontId="0" fillId="34" borderId="48" xfId="67" applyNumberFormat="1" applyFont="1" applyFill="1" applyBorder="1" applyAlignment="1" applyProtection="1">
      <alignment vertical="top"/>
      <protection/>
    </xf>
    <xf numFmtId="0" fontId="0" fillId="34" borderId="48" xfId="67" applyFill="1" applyBorder="1" applyAlignment="1" applyProtection="1">
      <alignment vertical="top" wrapText="1"/>
      <protection/>
    </xf>
    <xf numFmtId="0" fontId="0" fillId="6" borderId="47" xfId="67" applyFont="1" applyFill="1" applyBorder="1" applyProtection="1">
      <alignment/>
      <protection/>
    </xf>
    <xf numFmtId="0" fontId="58" fillId="34" borderId="0" xfId="67" applyFont="1" applyFill="1" applyBorder="1" applyAlignment="1" applyProtection="1">
      <alignment horizontal="left" vertical="center"/>
      <protection/>
    </xf>
    <xf numFmtId="0" fontId="0" fillId="34" borderId="0" xfId="67" applyFill="1" applyBorder="1" applyAlignment="1" applyProtection="1">
      <alignment vertical="top" wrapText="1"/>
      <protection/>
    </xf>
    <xf numFmtId="0" fontId="0" fillId="6" borderId="47" xfId="67" applyFill="1" applyBorder="1" applyProtection="1">
      <alignment/>
      <protection/>
    </xf>
    <xf numFmtId="0" fontId="0" fillId="34" borderId="0" xfId="67" applyFont="1" applyFill="1" applyProtection="1">
      <alignment/>
      <protection/>
    </xf>
    <xf numFmtId="0" fontId="0" fillId="6" borderId="0" xfId="67" applyFill="1" applyBorder="1" applyProtection="1">
      <alignment/>
      <protection/>
    </xf>
    <xf numFmtId="0" fontId="0" fillId="34" borderId="0" xfId="67" applyFont="1" applyFill="1" applyBorder="1" applyAlignment="1" applyProtection="1">
      <alignment horizontal="right" vertical="top"/>
      <protection/>
    </xf>
    <xf numFmtId="0" fontId="0" fillId="31" borderId="38" xfId="67" applyFont="1" applyFill="1" applyBorder="1" applyAlignment="1" applyProtection="1">
      <alignment vertical="center" wrapText="1"/>
      <protection locked="0"/>
    </xf>
    <xf numFmtId="204" fontId="0" fillId="31" borderId="38" xfId="67" applyNumberFormat="1" applyFont="1" applyFill="1" applyBorder="1" applyAlignment="1" applyProtection="1">
      <alignment horizontal="center" vertical="center" wrapText="1"/>
      <protection locked="0"/>
    </xf>
    <xf numFmtId="0" fontId="0" fillId="6" borderId="16" xfId="67" applyFill="1" applyBorder="1" applyAlignment="1" applyProtection="1">
      <alignment vertical="center"/>
      <protection/>
    </xf>
    <xf numFmtId="0" fontId="0" fillId="6" borderId="17" xfId="67" applyNumberFormat="1" applyFont="1" applyFill="1" applyBorder="1" applyAlignment="1" applyProtection="1">
      <alignment horizontal="center" vertical="center"/>
      <protection/>
    </xf>
    <xf numFmtId="0" fontId="0" fillId="6" borderId="0" xfId="67" applyFill="1" applyBorder="1" applyAlignment="1" applyProtection="1">
      <alignment horizontal="center"/>
      <protection/>
    </xf>
    <xf numFmtId="0" fontId="0" fillId="34" borderId="0" xfId="67" applyFont="1" applyFill="1" applyBorder="1" applyAlignment="1" applyProtection="1">
      <alignment vertical="center"/>
      <protection/>
    </xf>
    <xf numFmtId="0" fontId="73" fillId="34" borderId="0" xfId="67" applyFont="1" applyFill="1" applyBorder="1" applyAlignment="1" applyProtection="1">
      <alignment vertical="center"/>
      <protection/>
    </xf>
    <xf numFmtId="0" fontId="0" fillId="34" borderId="0" xfId="67" applyFont="1" applyFill="1" applyBorder="1" applyAlignment="1" applyProtection="1">
      <alignment horizontal="right"/>
      <protection/>
    </xf>
    <xf numFmtId="0" fontId="0" fillId="34" borderId="0" xfId="67" applyNumberFormat="1" applyFont="1" applyFill="1" applyBorder="1" applyAlignment="1" applyProtection="1">
      <alignment vertical="top"/>
      <protection/>
    </xf>
    <xf numFmtId="0" fontId="0" fillId="6" borderId="0" xfId="0" applyFill="1" applyAlignment="1" applyProtection="1">
      <alignment horizontal="right" vertical="center"/>
      <protection/>
    </xf>
    <xf numFmtId="0" fontId="0" fillId="6" borderId="38" xfId="0" applyFill="1" applyBorder="1" applyAlignment="1" applyProtection="1">
      <alignment vertical="center"/>
      <protection/>
    </xf>
    <xf numFmtId="0" fontId="0" fillId="0" borderId="0" xfId="67" applyProtection="1" quotePrefix="1">
      <alignment/>
      <protection/>
    </xf>
    <xf numFmtId="0" fontId="80" fillId="34" borderId="0" xfId="0" applyFont="1" applyFill="1" applyAlignment="1" applyProtection="1">
      <alignment horizontal="left" vertical="top" wrapText="1"/>
      <protection/>
    </xf>
    <xf numFmtId="0" fontId="42" fillId="34" borderId="46" xfId="0" applyNumberFormat="1" applyFont="1" applyFill="1" applyBorder="1" applyAlignment="1" applyProtection="1" quotePrefix="1">
      <alignment horizontal="left" vertical="top" wrapText="1"/>
      <protection/>
    </xf>
    <xf numFmtId="0" fontId="0" fillId="34" borderId="50" xfId="67" applyNumberFormat="1" applyFont="1" applyFill="1" applyBorder="1" applyAlignment="1" applyProtection="1">
      <alignment horizontal="left" vertical="center"/>
      <protection/>
    </xf>
    <xf numFmtId="0" fontId="0" fillId="34" borderId="0" xfId="67" applyFont="1" applyFill="1" applyBorder="1" applyAlignment="1" applyProtection="1">
      <alignment horizontal="left" vertical="center" wrapText="1"/>
      <protection/>
    </xf>
    <xf numFmtId="0" fontId="0" fillId="38" borderId="38" xfId="67" applyFont="1" applyFill="1" applyBorder="1" applyAlignment="1" applyProtection="1">
      <alignment wrapText="1"/>
      <protection/>
    </xf>
    <xf numFmtId="0" fontId="43" fillId="34" borderId="0" xfId="0" applyFont="1" applyFill="1" applyAlignment="1" applyProtection="1">
      <alignment vertical="top"/>
      <protection/>
    </xf>
    <xf numFmtId="0" fontId="81" fillId="34" borderId="0" xfId="67" applyFont="1" applyFill="1" applyBorder="1" applyAlignment="1" applyProtection="1" quotePrefix="1">
      <alignment horizontal="left" vertical="top" wrapText="1"/>
      <protection/>
    </xf>
    <xf numFmtId="0" fontId="80" fillId="34" borderId="0" xfId="0" applyFont="1" applyFill="1" applyAlignment="1" applyProtection="1">
      <alignment horizontal="left" vertical="top" wrapText="1"/>
      <protection/>
    </xf>
    <xf numFmtId="0" fontId="0" fillId="27" borderId="0" xfId="0" applyFont="1" applyFill="1" applyBorder="1" applyAlignment="1" applyProtection="1">
      <alignment horizontal="left" vertical="top" wrapText="1"/>
      <protection/>
    </xf>
    <xf numFmtId="0" fontId="0" fillId="4" borderId="0" xfId="0" applyFont="1" applyFill="1" applyAlignment="1" applyProtection="1">
      <alignment/>
      <protection/>
    </xf>
    <xf numFmtId="0" fontId="4" fillId="34" borderId="0" xfId="67" applyFont="1" applyFill="1" applyBorder="1" applyAlignment="1" applyProtection="1" quotePrefix="1">
      <alignment horizontal="justify" vertical="top" wrapText="1"/>
      <protection/>
    </xf>
    <xf numFmtId="0" fontId="4" fillId="34" borderId="0" xfId="67" applyFont="1" applyFill="1" applyBorder="1" applyAlignment="1" applyProtection="1">
      <alignment horizontal="justify" vertical="top" wrapText="1"/>
      <protection/>
    </xf>
    <xf numFmtId="0" fontId="7" fillId="0" borderId="0" xfId="58" applyAlignment="1" applyProtection="1">
      <alignment vertical="center" wrapText="1"/>
      <protection/>
    </xf>
    <xf numFmtId="0" fontId="0" fillId="0" borderId="51" xfId="0" applyBorder="1" applyAlignment="1" applyProtection="1">
      <alignment horizontal="left" vertical="center"/>
      <protection/>
    </xf>
    <xf numFmtId="0" fontId="0" fillId="0" borderId="38" xfId="0" applyBorder="1" applyAlignment="1" applyProtection="1">
      <alignment horizontal="left" vertical="center"/>
      <protection/>
    </xf>
    <xf numFmtId="0" fontId="0" fillId="0" borderId="52" xfId="0" applyBorder="1" applyAlignment="1" applyProtection="1">
      <alignment horizontal="left" vertical="center"/>
      <protection/>
    </xf>
    <xf numFmtId="0" fontId="0" fillId="0" borderId="53" xfId="0" applyBorder="1" applyAlignment="1" applyProtection="1">
      <alignment horizontal="left" vertical="center"/>
      <protection/>
    </xf>
    <xf numFmtId="0" fontId="7" fillId="0" borderId="0" xfId="58" applyAlignment="1" applyProtection="1">
      <alignment horizontal="left" vertical="top" wrapText="1"/>
      <protection/>
    </xf>
    <xf numFmtId="0" fontId="7" fillId="0" borderId="0" xfId="58" applyAlignment="1" applyProtection="1">
      <alignment vertical="top" wrapText="1"/>
      <protection/>
    </xf>
    <xf numFmtId="0" fontId="0" fillId="0" borderId="53"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14" fontId="0" fillId="0" borderId="38" xfId="0" applyNumberFormat="1" applyBorder="1" applyAlignment="1" applyProtection="1">
      <alignment horizontal="left" vertical="center"/>
      <protection/>
    </xf>
    <xf numFmtId="14" fontId="0" fillId="0" borderId="57" xfId="0" applyNumberFormat="1" applyBorder="1" applyAlignment="1" applyProtection="1">
      <alignment horizontal="left" vertical="center"/>
      <protection/>
    </xf>
    <xf numFmtId="0" fontId="0" fillId="0" borderId="38"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58" xfId="0" applyBorder="1" applyAlignment="1" applyProtection="1">
      <alignment horizontal="left" vertical="center"/>
      <protection/>
    </xf>
    <xf numFmtId="0" fontId="0" fillId="0" borderId="55" xfId="0" applyBorder="1" applyAlignment="1" applyProtection="1">
      <alignment horizontal="left" vertical="center"/>
      <protection/>
    </xf>
    <xf numFmtId="0" fontId="28" fillId="0" borderId="0" xfId="0" applyFont="1" applyAlignment="1" applyProtection="1">
      <alignment vertical="center"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42"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0" xfId="0" applyBorder="1" applyAlignment="1" applyProtection="1">
      <alignment horizontal="center" vertical="top" wrapText="1"/>
      <protection/>
    </xf>
    <xf numFmtId="0" fontId="3" fillId="10" borderId="22" xfId="0" applyNumberFormat="1" applyFont="1" applyFill="1" applyBorder="1" applyAlignment="1" applyProtection="1">
      <alignment horizontal="justify" vertical="center" wrapText="1"/>
      <protection/>
    </xf>
    <xf numFmtId="0" fontId="3" fillId="10" borderId="23" xfId="0" applyFont="1" applyFill="1" applyBorder="1" applyAlignment="1" applyProtection="1">
      <alignment horizontal="justify" vertical="center" wrapText="1"/>
      <protection/>
    </xf>
    <xf numFmtId="0" fontId="0" fillId="34" borderId="24" xfId="0" applyFont="1" applyFill="1" applyBorder="1" applyAlignment="1" applyProtection="1">
      <alignment horizontal="justify" vertical="center" wrapText="1"/>
      <protection/>
    </xf>
    <xf numFmtId="0" fontId="43" fillId="34" borderId="0" xfId="0" applyFont="1" applyFill="1" applyAlignment="1" applyProtection="1">
      <alignment horizontal="justify" vertical="top" wrapText="1"/>
      <protection/>
    </xf>
    <xf numFmtId="0" fontId="38" fillId="34" borderId="0" xfId="0" applyFont="1" applyFill="1" applyAlignment="1" applyProtection="1">
      <alignment horizontal="justify" vertical="top" wrapText="1"/>
      <protection/>
    </xf>
    <xf numFmtId="0" fontId="44" fillId="34" borderId="39" xfId="0" applyFont="1" applyFill="1" applyBorder="1" applyAlignment="1" applyProtection="1">
      <alignment vertical="top" wrapText="1"/>
      <protection/>
    </xf>
    <xf numFmtId="0" fontId="0" fillId="34" borderId="0" xfId="0" applyFont="1" applyFill="1" applyAlignment="1" applyProtection="1">
      <alignment vertical="top" wrapText="1"/>
      <protection/>
    </xf>
    <xf numFmtId="0" fontId="49"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38" fillId="34" borderId="0" xfId="0" applyFont="1" applyFill="1" applyBorder="1" applyAlignment="1" applyProtection="1">
      <alignment horizontal="justify" vertical="top" wrapText="1"/>
      <protection/>
    </xf>
    <xf numFmtId="193"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0" fontId="0" fillId="34" borderId="0" xfId="0" applyFont="1" applyFill="1" applyAlignment="1" applyProtection="1">
      <alignment horizontal="justify" vertical="top" wrapText="1"/>
      <protection/>
    </xf>
    <xf numFmtId="0" fontId="37" fillId="34" borderId="0" xfId="58" applyFont="1" applyFill="1" applyAlignment="1" applyProtection="1">
      <alignment horizontal="left"/>
      <protection/>
    </xf>
    <xf numFmtId="0" fontId="54" fillId="34" borderId="0" xfId="58" applyFont="1" applyFill="1" applyAlignment="1" applyProtection="1">
      <alignment horizontal="left" vertical="top" wrapText="1"/>
      <protection/>
    </xf>
    <xf numFmtId="0" fontId="54" fillId="34" borderId="0" xfId="58" applyFont="1" applyFill="1" applyAlignment="1" applyProtection="1">
      <alignment vertical="top" wrapText="1"/>
      <protection/>
    </xf>
    <xf numFmtId="0" fontId="50" fillId="34" borderId="0" xfId="0" applyNumberFormat="1" applyFont="1" applyFill="1" applyAlignment="1" applyProtection="1">
      <alignment horizontal="left" vertical="top" wrapText="1"/>
      <protection/>
    </xf>
    <xf numFmtId="0" fontId="48" fillId="34" borderId="0" xfId="0" applyFont="1" applyFill="1" applyAlignment="1" applyProtection="1">
      <alignment horizontal="justify" vertical="top" wrapText="1"/>
      <protection/>
    </xf>
    <xf numFmtId="0" fontId="38" fillId="34" borderId="0" xfId="0" applyFont="1" applyFill="1" applyAlignment="1" applyProtection="1">
      <alignment horizontal="left" vertical="top"/>
      <protection/>
    </xf>
    <xf numFmtId="0" fontId="38" fillId="34" borderId="0" xfId="0" applyFont="1" applyFill="1" applyAlignment="1" applyProtection="1">
      <alignment horizontal="fill" vertical="top" wrapText="1"/>
      <protection/>
    </xf>
    <xf numFmtId="0" fontId="29" fillId="34" borderId="0" xfId="58"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46" fillId="35" borderId="0" xfId="0" applyNumberFormat="1" applyFont="1" applyFill="1" applyAlignment="1" applyProtection="1">
      <alignment horizontal="justify" vertical="center" wrapText="1"/>
      <protection/>
    </xf>
    <xf numFmtId="0" fontId="47" fillId="35" borderId="0" xfId="0" applyFont="1" applyFill="1" applyAlignment="1" applyProtection="1">
      <alignment horizontal="justify" vertical="center" wrapText="1"/>
      <protection/>
    </xf>
    <xf numFmtId="0" fontId="0" fillId="0" borderId="0" xfId="0" applyAlignment="1" applyProtection="1">
      <alignment horizontal="justify" vertical="center" wrapText="1"/>
      <protection/>
    </xf>
    <xf numFmtId="0" fontId="54" fillId="34" borderId="0" xfId="58" applyFont="1" applyFill="1" applyAlignment="1" applyProtection="1">
      <alignment horizontal="justify" vertical="top" wrapText="1"/>
      <protection/>
    </xf>
    <xf numFmtId="0" fontId="38" fillId="34" borderId="0" xfId="0" applyFont="1" applyFill="1" applyAlignment="1" applyProtection="1">
      <alignment horizontal="left" vertical="top" wrapText="1"/>
      <protection/>
    </xf>
    <xf numFmtId="0" fontId="49" fillId="34" borderId="0" xfId="0" applyNumberFormat="1" applyFont="1" applyFill="1" applyAlignment="1" applyProtection="1">
      <alignment horizontal="justify" vertical="top" wrapText="1"/>
      <protection/>
    </xf>
    <xf numFmtId="0" fontId="38" fillId="34" borderId="0" xfId="0" applyFont="1" applyFill="1" applyAlignment="1" applyProtection="1">
      <alignment horizontal="left"/>
      <protection/>
    </xf>
    <xf numFmtId="0" fontId="80" fillId="34" borderId="0" xfId="0" applyFont="1" applyFill="1" applyAlignment="1" applyProtection="1">
      <alignment horizontal="justify" vertical="top" wrapText="1"/>
      <protection/>
    </xf>
    <xf numFmtId="0" fontId="51" fillId="34" borderId="0" xfId="0" applyFont="1" applyFill="1" applyAlignment="1" applyProtection="1">
      <alignment horizontal="left" vertical="top" wrapText="1"/>
      <protection/>
    </xf>
    <xf numFmtId="0" fontId="37" fillId="34" borderId="0" xfId="0" applyFont="1" applyFill="1" applyAlignment="1" applyProtection="1">
      <alignment vertical="top" wrapText="1"/>
      <protection/>
    </xf>
    <xf numFmtId="0" fontId="37" fillId="34" borderId="0" xfId="0" applyFont="1" applyFill="1" applyBorder="1" applyAlignment="1" applyProtection="1">
      <alignment vertical="top" wrapText="1"/>
      <protection/>
    </xf>
    <xf numFmtId="0" fontId="3" fillId="27" borderId="30" xfId="0" applyFont="1" applyFill="1" applyBorder="1" applyAlignment="1" applyProtection="1">
      <alignment horizontal="center" vertical="center" wrapText="1"/>
      <protection/>
    </xf>
    <xf numFmtId="0" fontId="3" fillId="27" borderId="40" xfId="0" applyFont="1" applyFill="1" applyBorder="1" applyAlignment="1" applyProtection="1">
      <alignment horizontal="center" vertical="center" wrapText="1"/>
      <protection/>
    </xf>
    <xf numFmtId="0" fontId="3" fillId="27" borderId="31" xfId="0" applyFont="1" applyFill="1" applyBorder="1" applyAlignment="1" applyProtection="1">
      <alignment horizontal="center" vertical="center" wrapText="1"/>
      <protection/>
    </xf>
    <xf numFmtId="0" fontId="3" fillId="27" borderId="33" xfId="0" applyFont="1" applyFill="1" applyBorder="1" applyAlignment="1" applyProtection="1">
      <alignment horizontal="center" vertical="center" wrapText="1"/>
      <protection/>
    </xf>
    <xf numFmtId="0" fontId="3" fillId="27" borderId="0" xfId="0" applyFont="1" applyFill="1" applyBorder="1" applyAlignment="1" applyProtection="1">
      <alignment horizontal="center" vertical="center" wrapText="1"/>
      <protection/>
    </xf>
    <xf numFmtId="0" fontId="3" fillId="27" borderId="34" xfId="0" applyFont="1" applyFill="1" applyBorder="1" applyAlignment="1" applyProtection="1">
      <alignment horizontal="center" vertical="center" wrapText="1"/>
      <protection/>
    </xf>
    <xf numFmtId="0" fontId="3" fillId="27" borderId="36" xfId="0" applyFont="1" applyFill="1" applyBorder="1" applyAlignment="1" applyProtection="1">
      <alignment horizontal="center" vertical="center" wrapText="1"/>
      <protection/>
    </xf>
    <xf numFmtId="0" fontId="3" fillId="27" borderId="39" xfId="0" applyFont="1" applyFill="1" applyBorder="1" applyAlignment="1" applyProtection="1">
      <alignment horizontal="center" vertical="center" wrapText="1"/>
      <protection/>
    </xf>
    <xf numFmtId="0" fontId="3" fillId="27" borderId="37" xfId="0" applyFont="1" applyFill="1" applyBorder="1" applyAlignment="1" applyProtection="1">
      <alignment horizontal="center" vertical="center" wrapText="1"/>
      <protection/>
    </xf>
    <xf numFmtId="0" fontId="73" fillId="34" borderId="0" xfId="0" applyNumberFormat="1" applyFont="1" applyFill="1" applyAlignment="1" applyProtection="1">
      <alignment horizontal="justify" vertical="top" wrapText="1"/>
      <protection/>
    </xf>
    <xf numFmtId="0" fontId="73" fillId="34" borderId="0" xfId="0" applyFont="1" applyFill="1" applyAlignment="1" applyProtection="1">
      <alignment horizontal="justify" vertical="top" wrapText="1"/>
      <protection/>
    </xf>
    <xf numFmtId="193"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52"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3" fillId="34" borderId="0" xfId="0" applyFont="1" applyFill="1" applyAlignment="1" applyProtection="1">
      <alignment horizontal="left" vertical="top" wrapText="1"/>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0" fillId="27" borderId="0" xfId="0" applyFill="1" applyAlignment="1" applyProtection="1">
      <alignment horizontal="justify" vertical="top" wrapText="1"/>
      <protection/>
    </xf>
    <xf numFmtId="0" fontId="9" fillId="34" borderId="0" xfId="67" applyFont="1" applyFill="1" applyAlignment="1" applyProtection="1">
      <alignment horizontal="justify" vertical="center" wrapText="1"/>
      <protection/>
    </xf>
    <xf numFmtId="0" fontId="0" fillId="30" borderId="30" xfId="67" applyNumberFormat="1" applyFont="1" applyFill="1" applyBorder="1" applyAlignment="1" applyProtection="1">
      <alignment horizontal="justify" vertical="top" wrapText="1"/>
      <protection locked="0"/>
    </xf>
    <xf numFmtId="0" fontId="0" fillId="30" borderId="40" xfId="67" applyNumberFormat="1" applyFont="1" applyFill="1" applyBorder="1" applyAlignment="1" applyProtection="1">
      <alignment horizontal="justify" vertical="top" wrapText="1"/>
      <protection locked="0"/>
    </xf>
    <xf numFmtId="0" fontId="0" fillId="30" borderId="31" xfId="67" applyNumberFormat="1" applyFont="1" applyFill="1" applyBorder="1" applyAlignment="1" applyProtection="1">
      <alignment horizontal="justify" vertical="top" wrapText="1"/>
      <protection locked="0"/>
    </xf>
    <xf numFmtId="0" fontId="0" fillId="30" borderId="36" xfId="67" applyNumberFormat="1" applyFont="1" applyFill="1" applyBorder="1" applyAlignment="1" applyProtection="1">
      <alignment horizontal="justify" vertical="top" wrapText="1"/>
      <protection locked="0"/>
    </xf>
    <xf numFmtId="0" fontId="0" fillId="30" borderId="39" xfId="67" applyNumberFormat="1" applyFont="1" applyFill="1" applyBorder="1" applyAlignment="1" applyProtection="1">
      <alignment horizontal="justify" vertical="top" wrapText="1"/>
      <protection locked="0"/>
    </xf>
    <xf numFmtId="0" fontId="0" fillId="30" borderId="37" xfId="67" applyNumberFormat="1" applyFont="1" applyFill="1" applyBorder="1" applyAlignment="1" applyProtection="1">
      <alignment horizontal="justify" vertical="top" wrapText="1"/>
      <protection locked="0"/>
    </xf>
    <xf numFmtId="0" fontId="42" fillId="34" borderId="0" xfId="0" applyFont="1" applyFill="1" applyBorder="1" applyAlignment="1" applyProtection="1">
      <alignment horizontal="justify" vertical="top" wrapText="1"/>
      <protection/>
    </xf>
    <xf numFmtId="0" fontId="55" fillId="34" borderId="0" xfId="0" applyFont="1" applyFill="1" applyBorder="1" applyAlignment="1" applyProtection="1">
      <alignment horizontal="justify" vertical="center" wrapText="1"/>
      <protection/>
    </xf>
    <xf numFmtId="0" fontId="82" fillId="4" borderId="59" xfId="0" applyFont="1" applyFill="1" applyBorder="1" applyAlignment="1" applyProtection="1">
      <alignment horizontal="left" vertical="center" shrinkToFit="1"/>
      <protection/>
    </xf>
    <xf numFmtId="0" fontId="82" fillId="4" borderId="60" xfId="0" applyFont="1" applyFill="1" applyBorder="1" applyAlignment="1" applyProtection="1">
      <alignment horizontal="left" vertical="center" shrinkToFit="1"/>
      <protection/>
    </xf>
    <xf numFmtId="0" fontId="5" fillId="30" borderId="16" xfId="67" applyNumberFormat="1" applyFont="1" applyFill="1" applyBorder="1" applyAlignment="1" applyProtection="1">
      <alignment horizontal="left" vertical="top"/>
      <protection locked="0"/>
    </xf>
    <xf numFmtId="0" fontId="5" fillId="30" borderId="61" xfId="67" applyNumberFormat="1" applyFont="1" applyFill="1" applyBorder="1" applyAlignment="1" applyProtection="1">
      <alignment horizontal="left" vertical="top"/>
      <protection locked="0"/>
    </xf>
    <xf numFmtId="0" fontId="5" fillId="30" borderId="17" xfId="67" applyNumberFormat="1" applyFont="1" applyFill="1" applyBorder="1" applyAlignment="1" applyProtection="1">
      <alignment horizontal="left" vertical="top"/>
      <protection locked="0"/>
    </xf>
    <xf numFmtId="0" fontId="4" fillId="34" borderId="46" xfId="0" applyFont="1" applyFill="1" applyBorder="1" applyAlignment="1" applyProtection="1">
      <alignment horizontal="justify" vertical="top" wrapText="1"/>
      <protection/>
    </xf>
    <xf numFmtId="0" fontId="0" fillId="34" borderId="46" xfId="0" applyFont="1" applyFill="1" applyBorder="1" applyAlignment="1" applyProtection="1">
      <alignment horizontal="left" vertical="center"/>
      <protection/>
    </xf>
    <xf numFmtId="0" fontId="0" fillId="34" borderId="62" xfId="0" applyFont="1" applyFill="1" applyBorder="1" applyAlignment="1" applyProtection="1">
      <alignment horizontal="left" vertical="center"/>
      <protection/>
    </xf>
    <xf numFmtId="0" fontId="2" fillId="37" borderId="0" xfId="67" applyFont="1" applyFill="1" applyBorder="1" applyAlignment="1" applyProtection="1">
      <alignment horizontal="left"/>
      <protection/>
    </xf>
    <xf numFmtId="0" fontId="4" fillId="34" borderId="0" xfId="67" applyFont="1" applyFill="1" applyAlignment="1" applyProtection="1">
      <alignment horizontal="justify" vertical="top" wrapText="1"/>
      <protection/>
    </xf>
    <xf numFmtId="0" fontId="8" fillId="34" borderId="0" xfId="67" applyFont="1" applyFill="1" applyAlignment="1" applyProtection="1">
      <alignment vertical="center" wrapText="1"/>
      <protection/>
    </xf>
    <xf numFmtId="0" fontId="5" fillId="30" borderId="16" xfId="67" applyNumberFormat="1" applyFont="1" applyFill="1" applyBorder="1" applyAlignment="1" applyProtection="1">
      <alignment horizontal="left" vertical="top" wrapText="1"/>
      <protection locked="0"/>
    </xf>
    <xf numFmtId="0" fontId="5" fillId="30" borderId="61" xfId="67" applyNumberFormat="1" applyFont="1" applyFill="1" applyBorder="1" applyAlignment="1" applyProtection="1">
      <alignment horizontal="left" vertical="top" wrapText="1"/>
      <protection locked="0"/>
    </xf>
    <xf numFmtId="0" fontId="5" fillId="30" borderId="17" xfId="67" applyNumberFormat="1" applyFont="1" applyFill="1" applyBorder="1" applyAlignment="1" applyProtection="1">
      <alignment horizontal="left" vertical="top" wrapText="1"/>
      <protection locked="0"/>
    </xf>
    <xf numFmtId="0" fontId="3" fillId="34" borderId="0" xfId="67" applyFont="1" applyFill="1" applyAlignment="1" applyProtection="1">
      <alignment horizontal="justify" vertical="center" wrapText="1"/>
      <protection/>
    </xf>
    <xf numFmtId="0" fontId="3" fillId="34" borderId="0" xfId="67" applyFont="1" applyFill="1" applyAlignment="1" applyProtection="1">
      <alignment vertical="top" wrapText="1"/>
      <protection/>
    </xf>
    <xf numFmtId="0" fontId="3" fillId="34" borderId="0" xfId="67" applyFont="1" applyFill="1" applyAlignment="1" applyProtection="1">
      <alignment horizontal="left" vertical="top" wrapText="1"/>
      <protection/>
    </xf>
    <xf numFmtId="0" fontId="0" fillId="0" borderId="0" xfId="0" applyBorder="1" applyAlignment="1" applyProtection="1">
      <alignment vertical="top" wrapText="1"/>
      <protection/>
    </xf>
    <xf numFmtId="0" fontId="3" fillId="34" borderId="0" xfId="67" applyFont="1" applyFill="1" applyAlignment="1" applyProtection="1">
      <alignment horizontal="left" vertical="top"/>
      <protection/>
    </xf>
    <xf numFmtId="0" fontId="0" fillId="0" borderId="61" xfId="67" applyBorder="1" applyProtection="1">
      <alignment/>
      <protection locked="0"/>
    </xf>
    <xf numFmtId="0" fontId="0" fillId="0" borderId="17" xfId="67" applyBorder="1" applyProtection="1">
      <alignment/>
      <protection locked="0"/>
    </xf>
    <xf numFmtId="0" fontId="7" fillId="0" borderId="0" xfId="58" applyFill="1" applyAlignment="1" applyProtection="1">
      <alignment horizontal="left"/>
      <protection/>
    </xf>
    <xf numFmtId="0" fontId="7" fillId="0" borderId="0" xfId="58" applyAlignment="1" applyProtection="1">
      <alignment/>
      <protection/>
    </xf>
    <xf numFmtId="0" fontId="9" fillId="34" borderId="0" xfId="67" applyFont="1" applyFill="1" applyAlignment="1" applyProtection="1">
      <alignment horizontal="justify" vertical="top" wrapText="1"/>
      <protection/>
    </xf>
    <xf numFmtId="0" fontId="3" fillId="34" borderId="0" xfId="67" applyFont="1" applyFill="1" applyAlignment="1" applyProtection="1">
      <alignment horizontal="justify" vertical="top" wrapText="1"/>
      <protection/>
    </xf>
    <xf numFmtId="0" fontId="0" fillId="0" borderId="0" xfId="67" applyAlignment="1" applyProtection="1">
      <alignment horizontal="justify" vertical="top" wrapText="1"/>
      <protection/>
    </xf>
    <xf numFmtId="0" fontId="0" fillId="0" borderId="34" xfId="67" applyBorder="1" applyAlignment="1" applyProtection="1">
      <alignment horizontal="justify" vertical="top" wrapText="1"/>
      <protection/>
    </xf>
    <xf numFmtId="0" fontId="9" fillId="34" borderId="0" xfId="67" applyFont="1" applyFill="1" applyAlignment="1" applyProtection="1">
      <alignment horizontal="left" vertical="top" wrapText="1"/>
      <protection/>
    </xf>
    <xf numFmtId="0" fontId="3" fillId="34" borderId="0" xfId="67" applyFont="1" applyFill="1" applyAlignment="1" applyProtection="1">
      <alignment vertical="top"/>
      <protection/>
    </xf>
    <xf numFmtId="0" fontId="0" fillId="34" borderId="46" xfId="67" applyFont="1" applyFill="1" applyBorder="1" applyAlignment="1" applyProtection="1">
      <alignment horizontal="left" vertical="center"/>
      <protection/>
    </xf>
    <xf numFmtId="0" fontId="0" fillId="34" borderId="0" xfId="67" applyFont="1" applyFill="1" applyBorder="1" applyAlignment="1" applyProtection="1">
      <alignment vertical="center" wrapText="1"/>
      <protection/>
    </xf>
    <xf numFmtId="0" fontId="4" fillId="34" borderId="0" xfId="67" applyFont="1" applyFill="1" applyBorder="1" applyAlignment="1" applyProtection="1">
      <alignment horizontal="left" vertical="top" wrapText="1"/>
      <protection/>
    </xf>
    <xf numFmtId="0" fontId="0" fillId="31" borderId="16" xfId="67" applyFill="1" applyBorder="1" applyAlignment="1" applyProtection="1">
      <alignment horizontal="left" vertical="top" wrapText="1"/>
      <protection locked="0"/>
    </xf>
    <xf numFmtId="0" fontId="0" fillId="31" borderId="61" xfId="67" applyFill="1" applyBorder="1" applyAlignment="1" applyProtection="1">
      <alignment horizontal="left" vertical="top" wrapText="1"/>
      <protection locked="0"/>
    </xf>
    <xf numFmtId="0" fontId="0" fillId="31" borderId="17" xfId="67" applyFill="1" applyBorder="1" applyAlignment="1" applyProtection="1">
      <alignment horizontal="left" vertical="top" wrapText="1"/>
      <protection locked="0"/>
    </xf>
    <xf numFmtId="0" fontId="0" fillId="31" borderId="30" xfId="67" applyFont="1" applyFill="1" applyBorder="1" applyAlignment="1" applyProtection="1">
      <alignment horizontal="left" vertical="top" wrapText="1"/>
      <protection locked="0"/>
    </xf>
    <xf numFmtId="0" fontId="0" fillId="31" borderId="40" xfId="67" applyFill="1" applyBorder="1" applyAlignment="1" applyProtection="1">
      <alignment horizontal="left" vertical="top" wrapText="1"/>
      <protection locked="0"/>
    </xf>
    <xf numFmtId="0" fontId="0" fillId="31" borderId="31" xfId="67" applyFill="1" applyBorder="1" applyAlignment="1" applyProtection="1">
      <alignment horizontal="left" vertical="top" wrapText="1"/>
      <protection locked="0"/>
    </xf>
    <xf numFmtId="0" fontId="0" fillId="31" borderId="33" xfId="67" applyFill="1" applyBorder="1" applyAlignment="1" applyProtection="1">
      <alignment horizontal="left" vertical="top" wrapText="1"/>
      <protection locked="0"/>
    </xf>
    <xf numFmtId="0" fontId="0" fillId="31" borderId="0" xfId="67" applyFill="1" applyBorder="1" applyAlignment="1" applyProtection="1">
      <alignment horizontal="left" vertical="top" wrapText="1"/>
      <protection locked="0"/>
    </xf>
    <xf numFmtId="0" fontId="0" fillId="31" borderId="34" xfId="67" applyFill="1" applyBorder="1" applyAlignment="1" applyProtection="1">
      <alignment horizontal="left" vertical="top" wrapText="1"/>
      <protection locked="0"/>
    </xf>
    <xf numFmtId="0" fontId="0" fillId="31" borderId="36" xfId="67" applyFill="1" applyBorder="1" applyAlignment="1" applyProtection="1">
      <alignment horizontal="left" vertical="top" wrapText="1"/>
      <protection locked="0"/>
    </xf>
    <xf numFmtId="0" fontId="0" fillId="31" borderId="39" xfId="67" applyFill="1" applyBorder="1" applyAlignment="1" applyProtection="1">
      <alignment horizontal="left" vertical="top" wrapText="1"/>
      <protection locked="0"/>
    </xf>
    <xf numFmtId="0" fontId="0" fillId="31" borderId="37" xfId="67" applyFill="1" applyBorder="1" applyAlignment="1" applyProtection="1">
      <alignment horizontal="left" vertical="top" wrapText="1"/>
      <protection locked="0"/>
    </xf>
    <xf numFmtId="0" fontId="42" fillId="34" borderId="0" xfId="67" applyFont="1" applyFill="1" applyBorder="1" applyAlignment="1" applyProtection="1">
      <alignment horizontal="justify" vertical="top" wrapText="1"/>
      <protection/>
    </xf>
    <xf numFmtId="0" fontId="81" fillId="34" borderId="0" xfId="67" applyFont="1" applyFill="1" applyBorder="1" applyAlignment="1" applyProtection="1" quotePrefix="1">
      <alignment horizontal="justify" vertical="top" wrapText="1"/>
      <protection/>
    </xf>
    <xf numFmtId="0" fontId="8" fillId="34" borderId="0" xfId="67" applyFont="1" applyFill="1" applyBorder="1" applyAlignment="1" applyProtection="1">
      <alignment horizontal="left" vertical="center" wrapText="1"/>
      <protection/>
    </xf>
    <xf numFmtId="0" fontId="34" fillId="4" borderId="22" xfId="67" applyFont="1" applyFill="1" applyBorder="1" applyAlignment="1" applyProtection="1">
      <alignment horizontal="center" vertical="center"/>
      <protection/>
    </xf>
    <xf numFmtId="0" fontId="34" fillId="4" borderId="23" xfId="67" applyFont="1" applyFill="1" applyBorder="1" applyAlignment="1" applyProtection="1">
      <alignment horizontal="center" vertical="center"/>
      <protection/>
    </xf>
    <xf numFmtId="0" fontId="34" fillId="4" borderId="24" xfId="67" applyFont="1" applyFill="1" applyBorder="1" applyAlignment="1" applyProtection="1">
      <alignment horizontal="center" vertical="center"/>
      <protection/>
    </xf>
    <xf numFmtId="0" fontId="2" fillId="37" borderId="0" xfId="67" applyFont="1" applyFill="1" applyBorder="1" applyAlignment="1" applyProtection="1">
      <alignment horizontal="left" vertical="center"/>
      <protection/>
    </xf>
    <xf numFmtId="0" fontId="4" fillId="34" borderId="0" xfId="67" applyFont="1" applyFill="1" applyBorder="1" applyAlignment="1" applyProtection="1" quotePrefix="1">
      <alignment horizontal="justify" vertical="top" wrapText="1"/>
      <protection/>
    </xf>
    <xf numFmtId="0" fontId="0" fillId="31" borderId="16" xfId="67" applyNumberFormat="1" applyFont="1" applyFill="1" applyBorder="1" applyAlignment="1" applyProtection="1">
      <alignment horizontal="left" vertical="center" shrinkToFit="1"/>
      <protection locked="0"/>
    </xf>
    <xf numFmtId="0" fontId="0" fillId="31" borderId="17" xfId="67" applyNumberFormat="1" applyFont="1" applyFill="1" applyBorder="1" applyAlignment="1" applyProtection="1">
      <alignment horizontal="left" vertical="center" shrinkToFit="1"/>
      <protection locked="0"/>
    </xf>
    <xf numFmtId="0" fontId="0" fillId="31" borderId="30" xfId="67" applyFill="1" applyBorder="1" applyAlignment="1" applyProtection="1">
      <alignment horizontal="left" vertical="top" wrapText="1"/>
      <protection locked="0"/>
    </xf>
    <xf numFmtId="0" fontId="4" fillId="34" borderId="0" xfId="67" applyFont="1" applyFill="1" applyBorder="1" applyAlignment="1" applyProtection="1">
      <alignment horizontal="justify" vertical="top" wrapText="1"/>
      <protection/>
    </xf>
    <xf numFmtId="0" fontId="8" fillId="34" borderId="0" xfId="67" applyFont="1" applyFill="1" applyAlignment="1" applyProtection="1">
      <alignment vertical="top" wrapText="1"/>
      <protection/>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5x indented GHG Textfiels" xfId="27"/>
    <cellStyle name="60% — akcent 1" xfId="28"/>
    <cellStyle name="60% — akcent 2" xfId="29"/>
    <cellStyle name="60% — akcent 3" xfId="30"/>
    <cellStyle name="60% — akcent 4" xfId="31"/>
    <cellStyle name="60% — akcent 5" xfId="32"/>
    <cellStyle name="60% — akcent 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Bad" xfId="46"/>
    <cellStyle name="Check Cell" xfId="47"/>
    <cellStyle name="Dane wejściowe" xfId="48"/>
    <cellStyle name="Dane wyjściowe" xfId="49"/>
    <cellStyle name="Comma" xfId="50"/>
    <cellStyle name="Comma [0]" xfId="51"/>
    <cellStyle name="Good" xfId="52"/>
    <cellStyle name="Gut" xfId="53"/>
    <cellStyle name="Heading 1" xfId="54"/>
    <cellStyle name="Heading 2" xfId="55"/>
    <cellStyle name="Heading 3" xfId="56"/>
    <cellStyle name="Heading 4" xfId="57"/>
    <cellStyle name="Hyperlink" xfId="58"/>
    <cellStyle name="Linked Cell" xfId="59"/>
    <cellStyle name="Neutral" xfId="60"/>
    <cellStyle name="Note" xfId="61"/>
    <cellStyle name="Notiz" xfId="62"/>
    <cellStyle name="Obliczenia" xfId="63"/>
    <cellStyle name="Followed Hyperlink" xfId="64"/>
    <cellStyle name="Percent" xfId="65"/>
    <cellStyle name="Schlecht" xfId="66"/>
    <cellStyle name="Standard 2" xfId="67"/>
    <cellStyle name="Standard_Outline NIMs template 10-09-30" xfId="68"/>
    <cellStyle name="Suma" xfId="69"/>
    <cellStyle name="Tekst objaśnienia" xfId="70"/>
    <cellStyle name="Tekst ostrzeżenia" xfId="71"/>
    <cellStyle name="Title"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Zelle überprüfen" xfId="81"/>
    <cellStyle name="Обычный_CRF2002 (1)" xfId="82"/>
  </cellStyles>
  <dxfs count="64">
    <dxf>
      <font>
        <strike/>
      </font>
    </dxf>
    <dxf>
      <font>
        <strike/>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PL: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http://ec.europa.eu/clima/policies/ets/monitoring/documentation_en.htm" TargetMode="External" /><Relationship Id="rId11" Type="http://schemas.openxmlformats.org/officeDocument/2006/relationships/hyperlink" Target="http://eur-lex.europa.eu/LexUriServ/LexUriServ.do?uri=CONSLEG:2003L0087:20090625:PL:PDF"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PL:PDF" TargetMode="External" /><Relationship Id="rId2" Type="http://schemas.openxmlformats.org/officeDocument/2006/relationships/hyperlink" Target="http://eur-lex.europa.eu/LexUriServ/LexUriServ.do?uri=OJ:L:2012:181:0030:0104:PL:PDF" TargetMode="External" /><Relationship Id="rId3" Type="http://schemas.openxmlformats.org/officeDocument/2006/relationships/comments" Target="../comments9.xml" /><Relationship Id="rId4" Type="http://schemas.openxmlformats.org/officeDocument/2006/relationships/vmlDrawing" Target="../drawings/vmlDrawing2.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0"/>
  <sheetViews>
    <sheetView showGridLines="0" tabSelected="1" view="pageBreakPreview" zoomScale="175" zoomScaleSheetLayoutView="175" zoomScalePageLayoutView="0" workbookViewId="0" topLeftCell="A1">
      <selection activeCell="L27" sqref="L27"/>
    </sheetView>
  </sheetViews>
  <sheetFormatPr defaultColWidth="11.421875" defaultRowHeight="12.75"/>
  <cols>
    <col min="1" max="1" width="4.7109375" style="33" customWidth="1"/>
    <col min="2" max="9" width="12.7109375" style="33" customWidth="1"/>
    <col min="10" max="10" width="4.7109375" style="33" customWidth="1"/>
    <col min="11" max="16384" width="11.421875" style="33" customWidth="1"/>
  </cols>
  <sheetData>
    <row r="2" spans="2:9" ht="63.75" customHeight="1">
      <c r="B2" s="320" t="str">
        <f>Translations!$B$543</f>
        <v>Raport w zakresie udoskonaleń w metodyce monitorowania dla operatorów statków powietrznych</v>
      </c>
      <c r="C2" s="320"/>
      <c r="D2" s="320"/>
      <c r="E2" s="320"/>
      <c r="F2" s="320"/>
      <c r="G2" s="320"/>
      <c r="H2" s="320"/>
      <c r="I2" s="320"/>
    </row>
    <row r="3" ht="12.75">
      <c r="B3" s="127"/>
    </row>
    <row r="4" spans="2:10" ht="29.25" customHeight="1">
      <c r="B4" s="321" t="str">
        <f>Translations!$B$2</f>
        <v>Spis treści</v>
      </c>
      <c r="C4" s="322"/>
      <c r="D4" s="322"/>
      <c r="E4" s="322"/>
      <c r="F4" s="322"/>
      <c r="G4" s="322"/>
      <c r="H4" s="322"/>
      <c r="I4" s="322"/>
      <c r="J4" s="19"/>
    </row>
    <row r="5" spans="1:9" ht="12.75">
      <c r="A5" s="128"/>
      <c r="B5" s="309" t="str">
        <f>Translations!$B$3</f>
        <v>Wytyczne i warunki</v>
      </c>
      <c r="C5" s="309"/>
      <c r="D5" s="309"/>
      <c r="E5" s="309"/>
      <c r="F5" s="5"/>
      <c r="G5" s="5"/>
      <c r="H5" s="5"/>
      <c r="I5" s="5"/>
    </row>
    <row r="6" spans="1:9" ht="12.75" customHeight="1">
      <c r="A6" s="128">
        <v>1</v>
      </c>
      <c r="B6" s="308" t="str">
        <f>Translations!$B$544</f>
        <v>Identyfikacja operatora statków powietrznych i opis udoskonaleń</v>
      </c>
      <c r="C6" s="308"/>
      <c r="D6" s="308"/>
      <c r="E6" s="308"/>
      <c r="F6" s="308"/>
      <c r="G6" s="308"/>
      <c r="H6" s="308"/>
      <c r="I6" s="308"/>
    </row>
    <row r="7" spans="1:9" ht="12.75" customHeight="1">
      <c r="A7" s="128">
        <v>2</v>
      </c>
      <c r="B7" s="308" t="str">
        <f>Translations!$B$545</f>
        <v>Udoskonalenia odnoszące się do niezgodności w sprawozdaniu z weryfikacji</v>
      </c>
      <c r="C7" s="308"/>
      <c r="D7" s="308"/>
      <c r="E7" s="308"/>
      <c r="F7" s="308"/>
      <c r="G7" s="308"/>
      <c r="H7" s="308"/>
      <c r="I7" s="308"/>
    </row>
    <row r="8" spans="1:9" ht="12.75" customHeight="1">
      <c r="A8" s="128">
        <v>3</v>
      </c>
      <c r="B8" s="308" t="str">
        <f>Translations!$B$546</f>
        <v>Udoskonalenia odnoszące się do ulepszeń zalecanych przez weryfikatora</v>
      </c>
      <c r="C8" s="308"/>
      <c r="D8" s="308"/>
      <c r="E8" s="308"/>
      <c r="F8" s="308"/>
      <c r="G8" s="308"/>
      <c r="H8" s="308"/>
      <c r="I8" s="308"/>
    </row>
    <row r="9" spans="1:9" ht="12.75">
      <c r="A9" s="128">
        <v>4</v>
      </c>
      <c r="B9" s="309" t="str">
        <f>Translations!$B$4</f>
        <v>Informacje dodatkowe</v>
      </c>
      <c r="C9" s="309"/>
      <c r="D9" s="309"/>
      <c r="E9" s="309"/>
      <c r="F9" s="3"/>
      <c r="G9" s="3"/>
      <c r="H9" s="3"/>
      <c r="I9" s="3"/>
    </row>
    <row r="10" spans="1:2" ht="12.75">
      <c r="A10" s="128"/>
      <c r="B10" s="36"/>
    </row>
    <row r="11" ht="12.75">
      <c r="H11" s="5"/>
    </row>
    <row r="12" ht="12.75">
      <c r="H12" s="5"/>
    </row>
    <row r="13" spans="2:9" ht="25.5" customHeight="1">
      <c r="B13" s="323" t="str">
        <f>Translations!$B$5</f>
        <v>W przypadku, gdy właściwy organ wymaga złożenia podpisanego raportu w wersji papierowej, proszę użyć poniższego pola na podpis:</v>
      </c>
      <c r="C13" s="323"/>
      <c r="D13" s="323"/>
      <c r="E13" s="323"/>
      <c r="F13" s="323"/>
      <c r="G13" s="323"/>
      <c r="H13" s="323"/>
      <c r="I13" s="323"/>
    </row>
    <row r="14" spans="2:7" ht="12.75">
      <c r="B14" s="34"/>
      <c r="C14" s="34"/>
      <c r="D14" s="34"/>
      <c r="E14" s="34"/>
      <c r="F14" s="34"/>
      <c r="G14" s="34"/>
    </row>
    <row r="20" spans="2:7" ht="13.5" thickBot="1">
      <c r="B20" s="126"/>
      <c r="D20" s="126"/>
      <c r="E20" s="126"/>
      <c r="F20" s="129"/>
      <c r="G20" s="129"/>
    </row>
    <row r="21" spans="2:9" ht="12.75">
      <c r="B21" s="325" t="str">
        <f>Translations!$B$6</f>
        <v>Data</v>
      </c>
      <c r="C21" s="325"/>
      <c r="D21" s="325"/>
      <c r="E21" s="126"/>
      <c r="F21" s="325" t="str">
        <f>Translations!$B$7</f>
        <v>Imię, nazwisko i podpis osoby odpowiedzialnej prawnie</v>
      </c>
      <c r="G21" s="325"/>
      <c r="H21" s="325"/>
      <c r="I21" s="325"/>
    </row>
    <row r="22" spans="2:9" ht="12.75">
      <c r="B22" s="327"/>
      <c r="C22" s="327"/>
      <c r="D22" s="327"/>
      <c r="F22" s="326"/>
      <c r="G22" s="326"/>
      <c r="H22" s="326"/>
      <c r="I22" s="326"/>
    </row>
    <row r="26" spans="1:9" ht="13.5" thickBot="1">
      <c r="A26" s="128"/>
      <c r="B26" s="324" t="str">
        <f>Translations!$B$8</f>
        <v>Informacja o wersji formularza</v>
      </c>
      <c r="C26" s="322"/>
      <c r="D26" s="322"/>
      <c r="E26" s="322"/>
      <c r="F26" s="322"/>
      <c r="G26" s="322"/>
      <c r="H26" s="322"/>
      <c r="I26" s="322"/>
    </row>
    <row r="27" spans="2:8" ht="12.75">
      <c r="B27" s="318" t="str">
        <f>Translations!$B$9</f>
        <v>Formularz sporządzony przez:</v>
      </c>
      <c r="C27" s="319"/>
      <c r="D27" s="319"/>
      <c r="E27" s="312" t="str">
        <f>VersionDocumentation!B4</f>
        <v>Polska</v>
      </c>
      <c r="F27" s="312"/>
      <c r="G27" s="312"/>
      <c r="H27" s="313"/>
    </row>
    <row r="28" spans="2:8" ht="12.75">
      <c r="B28" s="304" t="str">
        <f>Translations!$B$10</f>
        <v>Data publikacji:</v>
      </c>
      <c r="C28" s="305"/>
      <c r="D28" s="305"/>
      <c r="E28" s="314">
        <f>VersionDocumentation!B3</f>
        <v>42891</v>
      </c>
      <c r="F28" s="314"/>
      <c r="G28" s="314"/>
      <c r="H28" s="315"/>
    </row>
    <row r="29" spans="2:8" ht="12.75">
      <c r="B29" s="304" t="str">
        <f>Translations!$B$11</f>
        <v>Wersja językowa:</v>
      </c>
      <c r="C29" s="305"/>
      <c r="D29" s="305"/>
      <c r="E29" s="316" t="str">
        <f>VersionDocumentation!B5</f>
        <v>Polska</v>
      </c>
      <c r="F29" s="316"/>
      <c r="G29" s="316"/>
      <c r="H29" s="317"/>
    </row>
    <row r="30" spans="2:8" ht="13.5" customHeight="1" thickBot="1">
      <c r="B30" s="306" t="str">
        <f>Translations!$B$12</f>
        <v>Nazwa dokumentu referencyjnego:</v>
      </c>
      <c r="C30" s="307"/>
      <c r="D30" s="307"/>
      <c r="E30" s="310" t="str">
        <f>VersionDocumentation!C3</f>
        <v>P3 Udoskonalenia_Lotnictwo_PL_pl_050617.xls</v>
      </c>
      <c r="F30" s="310"/>
      <c r="G30" s="310"/>
      <c r="H30" s="311"/>
    </row>
  </sheetData>
  <sheetProtection sheet="1" objects="1" scenarios="1" formatCells="0" formatColumns="0" formatRows="0"/>
  <mergeCells count="19">
    <mergeCell ref="B27:D27"/>
    <mergeCell ref="B28:D28"/>
    <mergeCell ref="B2:I2"/>
    <mergeCell ref="B4:I4"/>
    <mergeCell ref="B5:E5"/>
    <mergeCell ref="B13:I13"/>
    <mergeCell ref="B26:I26"/>
    <mergeCell ref="F21:I22"/>
    <mergeCell ref="B21:D22"/>
    <mergeCell ref="B29:D29"/>
    <mergeCell ref="B30:D30"/>
    <mergeCell ref="B6:I6"/>
    <mergeCell ref="B7:I7"/>
    <mergeCell ref="B8:I8"/>
    <mergeCell ref="B9:E9"/>
    <mergeCell ref="E30:H30"/>
    <mergeCell ref="E27:H27"/>
    <mergeCell ref="E28:H28"/>
    <mergeCell ref="E29:H29"/>
  </mergeCells>
  <hyperlinks>
    <hyperlink ref="B5" location="'Guidelines and conditions'!A1" display="Guidelines and conditions"/>
    <hyperlink ref="B6:C6" location="'Identification and description'!A1" display="Identification of the aircraft operator"/>
    <hyperlink ref="B6" location="'Identification and description'!H6" display="Identification of the aircraft operator"/>
    <hyperlink ref="B7:C7" location="'Identification and description'!A1" display="Identification of the aircraft operator"/>
    <hyperlink ref="B7" location="'Identification and description'!H6" display="Identification of the aircraft operator"/>
    <hyperlink ref="B8:C8" location="'Identification and description'!A1" display="Identification of the aircraft operator"/>
    <hyperlink ref="B8" location="'Identification and description'!H6" display="Identification of the aircraft operator"/>
    <hyperlink ref="B6:I6" location="JUMP_A" display="Identification of the aircraft operator and description of the improvements"/>
    <hyperlink ref="B7:I7" location="JUMP_B" display="Improvements in response to verifier's findings of non-conformities/misstatements"/>
    <hyperlink ref="B8:I8" location="JUMP_C" display="Improvements in response to verifier's recommendations for improvements"/>
    <hyperlink ref="B5:E5" location="'Wytyczne i warunki'!A1" display="'Wytyczne i warunki'!A1"/>
    <hyperlink ref="B9:E9" location="JUMP_D" display="JUMP_D"/>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&amp;R&amp;D, &amp;T</oddHeader>
    <oddFooter>&amp;L&amp;F, &amp;A&amp;R&amp;P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7"/>
  <sheetViews>
    <sheetView zoomScalePageLayoutView="0" workbookViewId="0" topLeftCell="A1">
      <selection activeCell="C3" sqref="C3"/>
    </sheetView>
  </sheetViews>
  <sheetFormatPr defaultColWidth="11.421875" defaultRowHeight="12.75"/>
  <cols>
    <col min="1" max="1" width="17.140625" style="8" customWidth="1"/>
    <col min="2" max="2" width="34.7109375" style="8" customWidth="1"/>
    <col min="3" max="3" width="15.140625" style="8" customWidth="1"/>
    <col min="4" max="16384" width="11.421875" style="8" customWidth="1"/>
  </cols>
  <sheetData>
    <row r="1" ht="13.5" thickBot="1">
      <c r="A1" s="35" t="s">
        <v>18</v>
      </c>
    </row>
    <row r="2" spans="1:2" ht="13.5" thickBot="1">
      <c r="A2" s="49" t="s">
        <v>19</v>
      </c>
      <c r="B2" s="50" t="s">
        <v>902</v>
      </c>
    </row>
    <row r="3" spans="1:5" ht="13.5" thickBot="1">
      <c r="A3" s="51" t="s">
        <v>17</v>
      </c>
      <c r="B3" s="52">
        <v>42891</v>
      </c>
      <c r="C3" s="53" t="str">
        <f>IF(ISNUMBER(MATCH(B3,A21:A35,0)),VLOOKUP(B3,A21:B35,2,FALSE),"---")</f>
        <v>P3 Udoskonalenia_Lotnictwo_PL_pl_050617.xls</v>
      </c>
      <c r="D3" s="54"/>
      <c r="E3" s="55"/>
    </row>
    <row r="4" spans="1:2" ht="12.75">
      <c r="A4" s="56" t="s">
        <v>30</v>
      </c>
      <c r="B4" s="57" t="s">
        <v>805</v>
      </c>
    </row>
    <row r="5" spans="1:2" ht="13.5" thickBot="1">
      <c r="A5" s="58" t="s">
        <v>21</v>
      </c>
      <c r="B5" s="59" t="s">
        <v>805</v>
      </c>
    </row>
    <row r="7" ht="12.75">
      <c r="A7" s="60" t="s">
        <v>20</v>
      </c>
    </row>
    <row r="8" spans="1:3" ht="12.75">
      <c r="A8" s="9" t="s">
        <v>26</v>
      </c>
      <c r="B8" s="9"/>
      <c r="C8" s="10" t="s">
        <v>22</v>
      </c>
    </row>
    <row r="9" spans="1:3" ht="12.75">
      <c r="A9" s="9" t="s">
        <v>27</v>
      </c>
      <c r="B9" s="9"/>
      <c r="C9" s="10" t="s">
        <v>23</v>
      </c>
    </row>
    <row r="10" spans="1:3" ht="12.75">
      <c r="A10" s="9" t="s">
        <v>28</v>
      </c>
      <c r="B10" s="9"/>
      <c r="C10" s="10" t="s">
        <v>24</v>
      </c>
    </row>
    <row r="11" spans="1:3" ht="12.75">
      <c r="A11" s="9" t="s">
        <v>29</v>
      </c>
      <c r="B11" s="9"/>
      <c r="C11" s="10" t="s">
        <v>25</v>
      </c>
    </row>
    <row r="12" spans="1:3" ht="12.75">
      <c r="A12" s="9" t="s">
        <v>604</v>
      </c>
      <c r="B12" s="9"/>
      <c r="C12" s="10" t="s">
        <v>605</v>
      </c>
    </row>
    <row r="13" spans="1:3" ht="12.75">
      <c r="A13" s="9" t="s">
        <v>606</v>
      </c>
      <c r="B13" s="9"/>
      <c r="C13" s="10" t="s">
        <v>607</v>
      </c>
    </row>
    <row r="14" spans="1:3" ht="12.75">
      <c r="A14" s="9" t="s">
        <v>608</v>
      </c>
      <c r="B14" s="9"/>
      <c r="C14" s="10" t="s">
        <v>609</v>
      </c>
    </row>
    <row r="15" spans="1:3" ht="12.75">
      <c r="A15" s="72" t="s">
        <v>669</v>
      </c>
      <c r="B15" s="9"/>
      <c r="C15" s="73" t="s">
        <v>670</v>
      </c>
    </row>
    <row r="16" spans="1:3" ht="12.75">
      <c r="A16" s="72" t="s">
        <v>671</v>
      </c>
      <c r="B16" s="9"/>
      <c r="C16" s="73" t="s">
        <v>672</v>
      </c>
    </row>
    <row r="17" spans="1:3" ht="12.75">
      <c r="A17" s="72" t="s">
        <v>673</v>
      </c>
      <c r="B17" s="9"/>
      <c r="C17" s="73" t="s">
        <v>674</v>
      </c>
    </row>
    <row r="18" spans="1:3" ht="12.75">
      <c r="A18" s="72" t="s">
        <v>902</v>
      </c>
      <c r="B18" s="9"/>
      <c r="C18" s="73" t="s">
        <v>806</v>
      </c>
    </row>
    <row r="19" ht="12.75">
      <c r="A19" s="22"/>
    </row>
    <row r="20" spans="1:3" ht="12.75">
      <c r="A20" s="35" t="s">
        <v>116</v>
      </c>
      <c r="B20" s="35" t="s">
        <v>75</v>
      </c>
      <c r="C20" s="35" t="s">
        <v>576</v>
      </c>
    </row>
    <row r="21" spans="1:4" ht="12.75">
      <c r="A21" s="61">
        <v>41473</v>
      </c>
      <c r="B21" s="62" t="str">
        <f aca="true" t="shared" si="0" ref="B21:B33">IF(ISBLANK($A21),"---",VLOOKUP($B$2,$A$8:$C$18,3,0)&amp;"_"&amp;VLOOKUP($B$4,$A$38:$B$70,2,0)&amp;"_"&amp;VLOOKUP($B$5,$A$73:$B$97,2,0)&amp;"_"&amp;TEXT(DAY($A21),"0#")&amp;TEXT(MONTH($A21),"0#")&amp;TEXT(YEAR($A21)-2000,"0#")&amp;".xls")</f>
        <v>P3 Udoskonalenia_Lotnictwo_PL_pl_180713.xls</v>
      </c>
      <c r="C21" s="74" t="s">
        <v>704</v>
      </c>
      <c r="D21" s="63"/>
    </row>
    <row r="22" spans="1:4" ht="12.75">
      <c r="A22" s="64">
        <v>41521</v>
      </c>
      <c r="B22" s="65" t="str">
        <f t="shared" si="0"/>
        <v>P3 Udoskonalenia_Lotnictwo_PL_pl_040913.xls</v>
      </c>
      <c r="C22" s="65" t="s">
        <v>786</v>
      </c>
      <c r="D22" s="66"/>
    </row>
    <row r="23" spans="1:4" ht="12.75">
      <c r="A23" s="64">
        <v>41535</v>
      </c>
      <c r="B23" s="65" t="str">
        <f t="shared" si="0"/>
        <v>P3 Udoskonalenia_Lotnictwo_PL_pl_180913.xls</v>
      </c>
      <c r="C23" s="65" t="s">
        <v>789</v>
      </c>
      <c r="D23" s="66"/>
    </row>
    <row r="24" spans="1:4" ht="12.75">
      <c r="A24" s="64">
        <v>42891</v>
      </c>
      <c r="B24" s="65" t="str">
        <f t="shared" si="0"/>
        <v>P3 Udoskonalenia_Lotnictwo_PL_pl_050617.xls</v>
      </c>
      <c r="C24" s="70" t="s">
        <v>807</v>
      </c>
      <c r="D24" s="66"/>
    </row>
    <row r="25" spans="1:4" ht="12.75">
      <c r="A25" s="64"/>
      <c r="B25" s="65" t="str">
        <f t="shared" si="0"/>
        <v>---</v>
      </c>
      <c r="C25" s="65"/>
      <c r="D25" s="66"/>
    </row>
    <row r="26" spans="1:4" ht="12.75">
      <c r="A26" s="64"/>
      <c r="B26" s="65" t="str">
        <f t="shared" si="0"/>
        <v>---</v>
      </c>
      <c r="C26" s="65"/>
      <c r="D26" s="66"/>
    </row>
    <row r="27" spans="1:4" ht="12.75">
      <c r="A27" s="64"/>
      <c r="B27" s="65" t="str">
        <f t="shared" si="0"/>
        <v>---</v>
      </c>
      <c r="C27" s="65"/>
      <c r="D27" s="66"/>
    </row>
    <row r="28" spans="1:4" ht="12.75">
      <c r="A28" s="64"/>
      <c r="B28" s="65" t="str">
        <f t="shared" si="0"/>
        <v>---</v>
      </c>
      <c r="C28" s="65"/>
      <c r="D28" s="66"/>
    </row>
    <row r="29" spans="1:4" ht="12.75">
      <c r="A29" s="64"/>
      <c r="B29" s="65" t="str">
        <f t="shared" si="0"/>
        <v>---</v>
      </c>
      <c r="C29" s="70"/>
      <c r="D29" s="66"/>
    </row>
    <row r="30" spans="1:4" ht="12.75">
      <c r="A30" s="64"/>
      <c r="B30" s="65" t="str">
        <f t="shared" si="0"/>
        <v>---</v>
      </c>
      <c r="C30" s="70"/>
      <c r="D30" s="66"/>
    </row>
    <row r="31" spans="1:4" ht="12.75">
      <c r="A31" s="64"/>
      <c r="B31" s="65" t="str">
        <f t="shared" si="0"/>
        <v>---</v>
      </c>
      <c r="C31" s="65"/>
      <c r="D31" s="66"/>
    </row>
    <row r="32" spans="1:4" ht="12.75">
      <c r="A32" s="64"/>
      <c r="B32" s="65" t="str">
        <f t="shared" si="0"/>
        <v>---</v>
      </c>
      <c r="C32" s="65"/>
      <c r="D32" s="66"/>
    </row>
    <row r="33" spans="1:4" ht="12.75">
      <c r="A33" s="64"/>
      <c r="B33" s="65" t="str">
        <f t="shared" si="0"/>
        <v>---</v>
      </c>
      <c r="C33" s="65"/>
      <c r="D33" s="66"/>
    </row>
    <row r="34" spans="1:4" ht="12.75">
      <c r="A34" s="64"/>
      <c r="B34" s="65" t="str">
        <f>IF(ISBLANK($A34),"---",VLOOKUP($B$2,$A$8:$C$18,3,0)&amp;"_"&amp;VLOOKUP($B$4,$A$38:$B$70,2,0)&amp;"_"&amp;VLOOKUP($B$5,$A$73:$B$97,2,0)&amp;"_"&amp;TEXT(DAY($A34),"0#")&amp;TEXT(MONTH($A34),"0#")&amp;TEXT(YEAR($A34)-2000,"0#")&amp;".xls")</f>
        <v>---</v>
      </c>
      <c r="C34" s="65"/>
      <c r="D34" s="66"/>
    </row>
    <row r="35" spans="1:4" ht="12.75">
      <c r="A35" s="67"/>
      <c r="B35" s="68" t="str">
        <f>IF(ISBLANK($A35),"---",VLOOKUP($B$2,$A$8:$C$18,3,0)&amp;"_"&amp;VLOOKUP($B$4,$A$38:$B$70,2,0)&amp;"_"&amp;VLOOKUP($B$5,$A$73:$B$97,2,0)&amp;"_"&amp;TEXT(DAY($A35),"0#")&amp;TEXT(MONTH($A35),"0#")&amp;TEXT(YEAR($A35)-2000,"0#")&amp;".xls")</f>
        <v>---</v>
      </c>
      <c r="C35" s="68"/>
      <c r="D35" s="69"/>
    </row>
    <row r="37" ht="12.75">
      <c r="A37" s="35" t="s">
        <v>30</v>
      </c>
    </row>
    <row r="38" spans="1:2" ht="12.75">
      <c r="A38" s="47" t="s">
        <v>31</v>
      </c>
      <c r="B38" s="47" t="s">
        <v>76</v>
      </c>
    </row>
    <row r="39" spans="1:2" ht="12.75">
      <c r="A39" s="47" t="s">
        <v>610</v>
      </c>
      <c r="B39" s="47" t="s">
        <v>611</v>
      </c>
    </row>
    <row r="40" spans="1:2" ht="12.75">
      <c r="A40" s="47" t="s">
        <v>201</v>
      </c>
      <c r="B40" s="47" t="s">
        <v>77</v>
      </c>
    </row>
    <row r="41" spans="1:2" ht="12.75">
      <c r="A41" s="47" t="s">
        <v>203</v>
      </c>
      <c r="B41" s="47" t="s">
        <v>78</v>
      </c>
    </row>
    <row r="42" spans="1:2" ht="12.75">
      <c r="A42" s="47" t="s">
        <v>206</v>
      </c>
      <c r="B42" s="47" t="s">
        <v>79</v>
      </c>
    </row>
    <row r="43" spans="1:2" ht="12.75">
      <c r="A43" s="47" t="s">
        <v>371</v>
      </c>
      <c r="B43" s="47" t="s">
        <v>612</v>
      </c>
    </row>
    <row r="44" spans="1:2" ht="12.75">
      <c r="A44" s="47" t="s">
        <v>208</v>
      </c>
      <c r="B44" s="47" t="s">
        <v>80</v>
      </c>
    </row>
    <row r="45" spans="1:2" ht="12.75">
      <c r="A45" s="47" t="s">
        <v>211</v>
      </c>
      <c r="B45" s="47" t="s">
        <v>81</v>
      </c>
    </row>
    <row r="46" spans="1:2" ht="12.75">
      <c r="A46" s="47" t="s">
        <v>214</v>
      </c>
      <c r="B46" s="47" t="s">
        <v>82</v>
      </c>
    </row>
    <row r="47" spans="1:2" ht="12.75">
      <c r="A47" s="47" t="s">
        <v>217</v>
      </c>
      <c r="B47" s="47" t="s">
        <v>83</v>
      </c>
    </row>
    <row r="48" spans="1:2" ht="12.75">
      <c r="A48" s="47" t="s">
        <v>219</v>
      </c>
      <c r="B48" s="47" t="s">
        <v>84</v>
      </c>
    </row>
    <row r="49" spans="1:2" ht="12.75">
      <c r="A49" s="47" t="s">
        <v>221</v>
      </c>
      <c r="B49" s="47" t="s">
        <v>85</v>
      </c>
    </row>
    <row r="50" spans="1:2" ht="12.75">
      <c r="A50" s="47" t="s">
        <v>224</v>
      </c>
      <c r="B50" s="47" t="s">
        <v>86</v>
      </c>
    </row>
    <row r="51" spans="1:2" ht="12.75">
      <c r="A51" s="47" t="s">
        <v>226</v>
      </c>
      <c r="B51" s="47" t="s">
        <v>87</v>
      </c>
    </row>
    <row r="52" spans="1:2" ht="12.75">
      <c r="A52" s="47" t="s">
        <v>228</v>
      </c>
      <c r="B52" s="47" t="s">
        <v>88</v>
      </c>
    </row>
    <row r="53" spans="1:2" ht="12.75">
      <c r="A53" s="47" t="s">
        <v>426</v>
      </c>
      <c r="B53" s="47" t="s">
        <v>613</v>
      </c>
    </row>
    <row r="54" spans="1:2" ht="12.75">
      <c r="A54" s="47" t="s">
        <v>230</v>
      </c>
      <c r="B54" s="47" t="s">
        <v>89</v>
      </c>
    </row>
    <row r="55" spans="1:2" ht="12.75">
      <c r="A55" s="47" t="s">
        <v>232</v>
      </c>
      <c r="B55" s="47" t="s">
        <v>90</v>
      </c>
    </row>
    <row r="56" spans="1:2" ht="12.75">
      <c r="A56" s="47" t="s">
        <v>234</v>
      </c>
      <c r="B56" s="47" t="s">
        <v>91</v>
      </c>
    </row>
    <row r="57" spans="1:2" ht="12.75">
      <c r="A57" s="47" t="s">
        <v>446</v>
      </c>
      <c r="B57" s="47" t="s">
        <v>614</v>
      </c>
    </row>
    <row r="58" spans="1:2" ht="12.75">
      <c r="A58" s="47" t="s">
        <v>236</v>
      </c>
      <c r="B58" s="47" t="s">
        <v>92</v>
      </c>
    </row>
    <row r="59" spans="1:2" ht="12.75">
      <c r="A59" s="47" t="s">
        <v>238</v>
      </c>
      <c r="B59" s="47" t="s">
        <v>93</v>
      </c>
    </row>
    <row r="60" spans="1:2" ht="12.75">
      <c r="A60" s="47" t="s">
        <v>240</v>
      </c>
      <c r="B60" s="47" t="s">
        <v>94</v>
      </c>
    </row>
    <row r="61" spans="1:2" ht="12.75">
      <c r="A61" s="47" t="s">
        <v>243</v>
      </c>
      <c r="B61" s="47" t="s">
        <v>95</v>
      </c>
    </row>
    <row r="62" spans="1:2" ht="12.75">
      <c r="A62" s="47" t="s">
        <v>477</v>
      </c>
      <c r="B62" s="47" t="s">
        <v>615</v>
      </c>
    </row>
    <row r="63" spans="1:2" ht="12.75">
      <c r="A63" s="47" t="s">
        <v>805</v>
      </c>
      <c r="B63" s="47" t="s">
        <v>96</v>
      </c>
    </row>
    <row r="64" spans="1:2" ht="12.75">
      <c r="A64" s="47" t="s">
        <v>248</v>
      </c>
      <c r="B64" s="47" t="s">
        <v>97</v>
      </c>
    </row>
    <row r="65" spans="1:2" ht="12.75">
      <c r="A65" s="47" t="s">
        <v>251</v>
      </c>
      <c r="B65" s="47" t="s">
        <v>98</v>
      </c>
    </row>
    <row r="66" spans="1:2" ht="12.75">
      <c r="A66" s="47" t="s">
        <v>254</v>
      </c>
      <c r="B66" s="47" t="s">
        <v>99</v>
      </c>
    </row>
    <row r="67" spans="1:2" ht="12.75">
      <c r="A67" s="47" t="s">
        <v>256</v>
      </c>
      <c r="B67" s="47" t="s">
        <v>100</v>
      </c>
    </row>
    <row r="68" spans="1:2" ht="12.75">
      <c r="A68" s="47" t="s">
        <v>259</v>
      </c>
      <c r="B68" s="47" t="s">
        <v>101</v>
      </c>
    </row>
    <row r="69" spans="1:2" ht="12.75">
      <c r="A69" s="47" t="s">
        <v>261</v>
      </c>
      <c r="B69" s="47" t="s">
        <v>102</v>
      </c>
    </row>
    <row r="70" spans="1:2" ht="12.75">
      <c r="A70" s="47" t="s">
        <v>269</v>
      </c>
      <c r="B70" s="47" t="s">
        <v>103</v>
      </c>
    </row>
    <row r="72" ht="12.75">
      <c r="A72" s="26" t="s">
        <v>117</v>
      </c>
    </row>
    <row r="73" spans="1:2" ht="12.75">
      <c r="A73" s="48" t="s">
        <v>32</v>
      </c>
      <c r="B73" s="48" t="s">
        <v>33</v>
      </c>
    </row>
    <row r="74" spans="1:2" ht="12.75">
      <c r="A74" s="48" t="s">
        <v>34</v>
      </c>
      <c r="B74" s="48" t="s">
        <v>35</v>
      </c>
    </row>
    <row r="75" spans="1:2" ht="12.75">
      <c r="A75" s="48" t="s">
        <v>616</v>
      </c>
      <c r="B75" s="48" t="s">
        <v>617</v>
      </c>
    </row>
    <row r="76" spans="1:2" ht="12.75">
      <c r="A76" s="48" t="s">
        <v>36</v>
      </c>
      <c r="B76" s="48" t="s">
        <v>37</v>
      </c>
    </row>
    <row r="77" spans="1:2" ht="12.75">
      <c r="A77" s="48" t="s">
        <v>38</v>
      </c>
      <c r="B77" s="48" t="s">
        <v>39</v>
      </c>
    </row>
    <row r="78" spans="1:2" ht="12.75">
      <c r="A78" s="48" t="s">
        <v>40</v>
      </c>
      <c r="B78" s="48" t="s">
        <v>41</v>
      </c>
    </row>
    <row r="79" spans="1:2" ht="12.75">
      <c r="A79" s="48" t="s">
        <v>42</v>
      </c>
      <c r="B79" s="48" t="s">
        <v>43</v>
      </c>
    </row>
    <row r="80" spans="1:2" ht="12.75">
      <c r="A80" s="48" t="s">
        <v>44</v>
      </c>
      <c r="B80" s="48" t="s">
        <v>45</v>
      </c>
    </row>
    <row r="81" spans="1:2" ht="12.75">
      <c r="A81" s="48" t="s">
        <v>46</v>
      </c>
      <c r="B81" s="48" t="s">
        <v>47</v>
      </c>
    </row>
    <row r="82" spans="1:2" ht="12.75">
      <c r="A82" s="48" t="s">
        <v>48</v>
      </c>
      <c r="B82" s="48" t="s">
        <v>49</v>
      </c>
    </row>
    <row r="83" spans="1:2" ht="12.75">
      <c r="A83" s="48" t="s">
        <v>618</v>
      </c>
      <c r="B83" s="48" t="s">
        <v>619</v>
      </c>
    </row>
    <row r="84" spans="1:2" ht="12.75">
      <c r="A84" s="48" t="s">
        <v>50</v>
      </c>
      <c r="B84" s="48" t="s">
        <v>51</v>
      </c>
    </row>
    <row r="85" spans="1:2" ht="12.75">
      <c r="A85" s="48" t="s">
        <v>52</v>
      </c>
      <c r="B85" s="48" t="s">
        <v>53</v>
      </c>
    </row>
    <row r="86" spans="1:2" ht="12.75">
      <c r="A86" s="48" t="s">
        <v>54</v>
      </c>
      <c r="B86" s="48" t="s">
        <v>55</v>
      </c>
    </row>
    <row r="87" spans="1:2" ht="12.75">
      <c r="A87" s="48" t="s">
        <v>56</v>
      </c>
      <c r="B87" s="48" t="s">
        <v>57</v>
      </c>
    </row>
    <row r="88" spans="1:2" ht="12.75">
      <c r="A88" s="48" t="s">
        <v>58</v>
      </c>
      <c r="B88" s="48" t="s">
        <v>59</v>
      </c>
    </row>
    <row r="89" spans="1:2" ht="12.75">
      <c r="A89" s="48" t="s">
        <v>620</v>
      </c>
      <c r="B89" s="48" t="s">
        <v>621</v>
      </c>
    </row>
    <row r="90" spans="1:2" ht="12.75">
      <c r="A90" s="48" t="s">
        <v>60</v>
      </c>
      <c r="B90" s="48" t="s">
        <v>61</v>
      </c>
    </row>
    <row r="91" spans="1:2" ht="12.75">
      <c r="A91" s="299" t="s">
        <v>805</v>
      </c>
      <c r="B91" s="48" t="s">
        <v>62</v>
      </c>
    </row>
    <row r="92" spans="1:2" ht="12.75">
      <c r="A92" s="48" t="s">
        <v>63</v>
      </c>
      <c r="B92" s="48" t="s">
        <v>64</v>
      </c>
    </row>
    <row r="93" spans="1:2" ht="12.75">
      <c r="A93" s="48" t="s">
        <v>65</v>
      </c>
      <c r="B93" s="48" t="s">
        <v>66</v>
      </c>
    </row>
    <row r="94" spans="1:2" ht="12.75">
      <c r="A94" s="48" t="s">
        <v>67</v>
      </c>
      <c r="B94" s="48" t="s">
        <v>68</v>
      </c>
    </row>
    <row r="95" spans="1:2" ht="12.75">
      <c r="A95" s="48" t="s">
        <v>69</v>
      </c>
      <c r="B95" s="48" t="s">
        <v>70</v>
      </c>
    </row>
    <row r="96" spans="1:2" ht="12.75">
      <c r="A96" s="48" t="s">
        <v>71</v>
      </c>
      <c r="B96" s="48" t="s">
        <v>72</v>
      </c>
    </row>
    <row r="97" spans="1:2" ht="12.75">
      <c r="A97" s="48" t="s">
        <v>73</v>
      </c>
      <c r="B97" s="48" t="s">
        <v>74</v>
      </c>
    </row>
  </sheetData>
  <sheetProtection sheet="1" objects="1" scenarios="1" formatCells="0" formatColumns="0" formatRows="0"/>
  <dataValidations count="4">
    <dataValidation type="list" allowBlank="1" showInputMessage="1" showErrorMessage="1" sqref="B2">
      <formula1>$A$8:$A$18</formula1>
    </dataValidation>
    <dataValidation type="list" allowBlank="1" showInputMessage="1" showErrorMessage="1" sqref="B3">
      <formula1>$A$21:$A$35</formula1>
    </dataValidation>
    <dataValidation type="list" allowBlank="1" showInputMessage="1" showErrorMessage="1" sqref="B4">
      <formula1>$A$38:$A$70</formula1>
    </dataValidation>
    <dataValidation type="list" allowBlank="1" showInputMessage="1" showErrorMessage="1" sqref="B5">
      <formula1>$A$73:$A$97</formula1>
    </dataValidation>
  </dataValidations>
  <printOptions/>
  <pageMargins left="0.787401575" right="0.787401575" top="0.984251969" bottom="0.984251969" header="0.5" footer="0.5"/>
  <pageSetup fitToHeight="1" fitToWidth="1" horizontalDpi="600" verticalDpi="600" orientation="portrait" paperSize="9" scale="56"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dimension ref="A2:T97"/>
  <sheetViews>
    <sheetView showGridLines="0" view="pageBreakPreview" zoomScale="175" zoomScaleSheetLayoutView="175" zoomScalePageLayoutView="0" workbookViewId="0" topLeftCell="A1">
      <selection activeCell="N78" sqref="N78"/>
    </sheetView>
  </sheetViews>
  <sheetFormatPr defaultColWidth="11.421875" defaultRowHeight="12.75"/>
  <cols>
    <col min="1" max="1" width="5.421875" style="20" customWidth="1"/>
    <col min="2" max="2" width="7.28125" style="21" customWidth="1"/>
    <col min="3" max="11" width="11.7109375" style="21" customWidth="1"/>
    <col min="12" max="12" width="11.7109375" style="22" customWidth="1"/>
    <col min="13" max="16384" width="11.421875" style="21" customWidth="1"/>
  </cols>
  <sheetData>
    <row r="2" spans="2:10" ht="18">
      <c r="B2" s="374" t="str">
        <f>Translations!$B$13</f>
        <v>WYTYCZNE I WARUNKI</v>
      </c>
      <c r="C2" s="374"/>
      <c r="D2" s="374"/>
      <c r="E2" s="374"/>
      <c r="F2" s="374"/>
      <c r="G2" s="374"/>
      <c r="H2" s="374"/>
      <c r="I2" s="374"/>
      <c r="J2" s="374"/>
    </row>
    <row r="3" spans="2:12" ht="12.75">
      <c r="B3" s="375"/>
      <c r="C3" s="375"/>
      <c r="D3" s="375"/>
      <c r="E3" s="375"/>
      <c r="F3" s="375"/>
      <c r="G3" s="375"/>
      <c r="H3" s="375"/>
      <c r="I3" s="375"/>
      <c r="J3" s="375"/>
      <c r="K3" s="375"/>
      <c r="L3" s="375"/>
    </row>
    <row r="4" spans="1:12" ht="42" customHeight="1">
      <c r="A4" s="11">
        <v>1</v>
      </c>
      <c r="B4" s="332" t="str">
        <f>Translations!$B$14</f>
        <v>Dyrektywa 2003/87/WE, zmieniona Dyrektywą 2009/29/WE (zwana dalej: „(zmienioną) dyrektywą EU ETS”) wymaga od operatora statków powietrznych objętego unijnym systemem handlu uprawnieniami do emisji gazów cieplarnianych (EU ETS) monitorowania i raportowania swoich emisji oraz danych dotyczących tonokilometrów, a także poddawania raportów weryfikacji przez niezależnego i akredytowanego weryfikatora.</v>
      </c>
      <c r="C4" s="332"/>
      <c r="D4" s="332"/>
      <c r="E4" s="332"/>
      <c r="F4" s="332"/>
      <c r="G4" s="332"/>
      <c r="H4" s="332"/>
      <c r="I4" s="332"/>
      <c r="J4" s="332"/>
      <c r="K4" s="332"/>
      <c r="L4" s="332"/>
    </row>
    <row r="5" spans="1:12" s="12" customFormat="1" ht="12.75" customHeight="1">
      <c r="A5" s="11"/>
      <c r="B5" s="332" t="str">
        <f>Translations!$B$15</f>
        <v>Dyrektywę można pobrać pod adresem:</v>
      </c>
      <c r="C5" s="332"/>
      <c r="D5" s="332"/>
      <c r="E5" s="332"/>
      <c r="F5" s="332"/>
      <c r="G5" s="332"/>
      <c r="H5" s="332"/>
      <c r="I5" s="332"/>
      <c r="J5" s="332"/>
      <c r="K5" s="332"/>
      <c r="L5" s="332"/>
    </row>
    <row r="6" spans="1:12" s="12" customFormat="1" ht="12.75">
      <c r="A6" s="71"/>
      <c r="B6" s="342" t="str">
        <f>Translations!$B$16</f>
        <v>http://eur-lex.europa.eu/LexUriServ/LexUriServ.do?uri=CONSLEG:2003L0087:20090625:PL:PDF</v>
      </c>
      <c r="C6" s="342"/>
      <c r="D6" s="342"/>
      <c r="E6" s="342"/>
      <c r="F6" s="342"/>
      <c r="G6" s="342"/>
      <c r="H6" s="342"/>
      <c r="I6" s="342"/>
      <c r="J6" s="342"/>
      <c r="K6" s="342"/>
      <c r="L6" s="343"/>
    </row>
    <row r="7" spans="1:12" s="12" customFormat="1" ht="26.25" customHeight="1">
      <c r="A7" s="11">
        <v>2</v>
      </c>
      <c r="B7" s="332" t="str">
        <f>Translations!$B$17</f>
        <v>W rozporządzeniu w sprawie monitorowania i raportowania (rozporządzenie Komisji (UE) nr 601/2012 z dnia 21 czerwca 2012 r., zwane dalej „MRR”) określono dodatkowe wymogi w zakresie monitorowania i raportowania. MRR można pobrać pod adresem:</v>
      </c>
      <c r="C7" s="332"/>
      <c r="D7" s="332"/>
      <c r="E7" s="332"/>
      <c r="F7" s="332"/>
      <c r="G7" s="332"/>
      <c r="H7" s="332"/>
      <c r="I7" s="332"/>
      <c r="J7" s="332"/>
      <c r="K7" s="332"/>
      <c r="L7" s="332"/>
    </row>
    <row r="8" spans="1:12" s="12" customFormat="1" ht="12.75" customHeight="1">
      <c r="A8" s="11"/>
      <c r="B8" s="342" t="str">
        <f>Translations!$B$18</f>
        <v>http://eur-lex.europa.eu/LexUriServ/LexUriServ.do?uri=OJ:L:2012:181:0030:0104:PL:PDF</v>
      </c>
      <c r="C8" s="342"/>
      <c r="D8" s="342"/>
      <c r="E8" s="342"/>
      <c r="F8" s="342"/>
      <c r="G8" s="342"/>
      <c r="H8" s="342"/>
      <c r="I8" s="342"/>
      <c r="J8" s="342"/>
      <c r="K8" s="342"/>
      <c r="L8" s="343"/>
    </row>
    <row r="9" spans="1:12" s="12" customFormat="1" ht="4.5" customHeight="1">
      <c r="A9" s="11"/>
      <c r="B9" s="180"/>
      <c r="C9" s="180"/>
      <c r="D9" s="180"/>
      <c r="E9" s="180"/>
      <c r="F9" s="180"/>
      <c r="G9" s="180"/>
      <c r="H9" s="180"/>
      <c r="I9" s="180"/>
      <c r="J9" s="180"/>
      <c r="K9" s="180"/>
      <c r="L9" s="179"/>
    </row>
    <row r="10" spans="1:12" s="12" customFormat="1" ht="12.75">
      <c r="A10" s="11"/>
      <c r="B10" s="357" t="str">
        <f>Translations!$B$547</f>
        <v>Rozporządzenie MRR określiło dwa wymagania związane z udoskonalaniem:</v>
      </c>
      <c r="C10" s="357"/>
      <c r="D10" s="357"/>
      <c r="E10" s="357"/>
      <c r="F10" s="357"/>
      <c r="G10" s="357"/>
      <c r="H10" s="357"/>
      <c r="I10" s="357"/>
      <c r="J10" s="357"/>
      <c r="K10" s="357"/>
      <c r="L10" s="357"/>
    </row>
    <row r="11" spans="1:13" s="12" customFormat="1" ht="25.5" customHeight="1">
      <c r="A11" s="11"/>
      <c r="B11" s="182" t="s">
        <v>707</v>
      </c>
      <c r="C11" s="357" t="str">
        <f>Translations!$B$548</f>
        <v>Operatorzy statków powietrznych muszą brać pod uwagę niezgodności  i zalecenia (w razie wystąpienia) zawarte w sprawozdaniu z weryfikacji (art. 9), ORAZ</v>
      </c>
      <c r="D11" s="357"/>
      <c r="E11" s="357"/>
      <c r="F11" s="357"/>
      <c r="G11" s="357"/>
      <c r="H11" s="357"/>
      <c r="I11" s="357"/>
      <c r="J11" s="357"/>
      <c r="K11" s="357"/>
      <c r="L11" s="357"/>
      <c r="M11" s="183"/>
    </row>
    <row r="12" spans="1:13" s="12" customFormat="1" ht="25.5" customHeight="1">
      <c r="A12" s="11"/>
      <c r="B12" s="182" t="s">
        <v>707</v>
      </c>
      <c r="C12" s="357" t="str">
        <f>Translations!$B$549</f>
        <v>Operatorzy statków powietrznych muszą regularnie sprawdzać na podstawie własnej inicjatywy zgodnie z art. 14 ust.1 czy możliwe jest udoskonalenie metodyki monitorowania.</v>
      </c>
      <c r="D12" s="357"/>
      <c r="E12" s="357"/>
      <c r="F12" s="357"/>
      <c r="G12" s="357"/>
      <c r="H12" s="357"/>
      <c r="I12" s="357"/>
      <c r="J12" s="357"/>
      <c r="K12" s="357"/>
      <c r="L12" s="357"/>
      <c r="M12" s="183"/>
    </row>
    <row r="13" spans="1:12" s="12" customFormat="1" ht="4.5" customHeight="1">
      <c r="A13" s="11"/>
      <c r="B13" s="184"/>
      <c r="C13" s="185"/>
      <c r="D13" s="185"/>
      <c r="E13" s="185"/>
      <c r="F13" s="185"/>
      <c r="G13" s="185"/>
      <c r="H13" s="185"/>
      <c r="I13" s="185"/>
      <c r="J13" s="185"/>
      <c r="K13" s="185"/>
      <c r="L13" s="185"/>
    </row>
    <row r="14" spans="1:13" s="12" customFormat="1" ht="51" customHeight="1">
      <c r="A14" s="11"/>
      <c r="B14" s="331" t="str">
        <f>Translations!$B$550</f>
        <v>Raporty z udoskonalenia odnoszące się do zaleceń, niezgodności i nieprawidłowości stwierdzonych przez weryfikatora należy składać do 30 czerwca roku, w którym sporządzono sprawozdanie z weryfikacji (art. 69 ust. 4). Proszę zwrócić uwagę, że odpowiedni organ może przedstawić alternatywną datę, jednak nie może ona przypadać po 30 września tego samego roku. W celu uzyskania dodatkowych informacji proszę skontaktować się z właściwym organem.</v>
      </c>
      <c r="C14" s="331"/>
      <c r="D14" s="331"/>
      <c r="E14" s="331"/>
      <c r="F14" s="331"/>
      <c r="G14" s="331"/>
      <c r="H14" s="331"/>
      <c r="I14" s="331"/>
      <c r="J14" s="331"/>
      <c r="K14" s="331"/>
      <c r="L14" s="331"/>
      <c r="M14" s="183"/>
    </row>
    <row r="15" spans="1:12" s="12" customFormat="1" ht="4.5" customHeight="1">
      <c r="A15" s="11"/>
      <c r="B15" s="1"/>
      <c r="C15" s="1"/>
      <c r="D15" s="1"/>
      <c r="E15" s="1"/>
      <c r="F15" s="1"/>
      <c r="G15" s="1"/>
      <c r="H15" s="1"/>
      <c r="I15" s="1"/>
      <c r="J15" s="1"/>
      <c r="K15" s="1"/>
      <c r="L15" s="1"/>
    </row>
    <row r="16" spans="1:20" s="188" customFormat="1" ht="38.25" customHeight="1">
      <c r="A16" s="11"/>
      <c r="B16" s="331" t="str">
        <f>Translations!$B$551</f>
        <v>W przypadku gdy wdrożenie udoskonalenia wymaga zmiany planu monitorowania (zobacz art. 15 rozporządzenia MRR), zaktualizowany plan monitorowania musi zostać przekazany do właściwego organu w celu zatwierdzenia zgodnie z normalną ścieżką postępowania w praktyce  administracyjnej.</v>
      </c>
      <c r="C16" s="331"/>
      <c r="D16" s="331"/>
      <c r="E16" s="331"/>
      <c r="F16" s="331"/>
      <c r="G16" s="331"/>
      <c r="H16" s="331"/>
      <c r="I16" s="331"/>
      <c r="J16" s="331"/>
      <c r="K16" s="331"/>
      <c r="L16" s="331"/>
      <c r="M16" s="183"/>
      <c r="N16" s="187"/>
      <c r="O16" s="12"/>
      <c r="P16" s="12"/>
      <c r="Q16" s="12"/>
      <c r="R16" s="12"/>
      <c r="S16" s="12"/>
      <c r="T16" s="12"/>
    </row>
    <row r="17" spans="1:12" s="12" customFormat="1" ht="25.5" customHeight="1">
      <c r="A17" s="11"/>
      <c r="B17" s="331" t="str">
        <f>Translations!$B$552</f>
        <v>W celu uzyskania dodatkowych informacji proszę zapoznać się z sekcją 6.6 dokumentu wytycznych nr 2. Dokument ten można pobrać pod adresem:</v>
      </c>
      <c r="C17" s="331"/>
      <c r="D17" s="331"/>
      <c r="E17" s="331"/>
      <c r="F17" s="331"/>
      <c r="G17" s="331"/>
      <c r="H17" s="331"/>
      <c r="I17" s="331"/>
      <c r="J17" s="331"/>
      <c r="K17" s="331"/>
      <c r="L17" s="331"/>
    </row>
    <row r="18" spans="1:12" s="12" customFormat="1" ht="12.75" customHeight="1">
      <c r="A18" s="11"/>
      <c r="B18" s="353" t="str">
        <f>Translations!$B$518</f>
        <v>http://ec.europa.eu/clima/policies/ets/monitoring/documentation_en.htm</v>
      </c>
      <c r="C18" s="331"/>
      <c r="D18" s="331"/>
      <c r="E18" s="331"/>
      <c r="F18" s="331"/>
      <c r="G18" s="331"/>
      <c r="H18" s="331"/>
      <c r="I18" s="331"/>
      <c r="J18" s="331"/>
      <c r="K18" s="331"/>
      <c r="L18" s="331"/>
    </row>
    <row r="19" spans="1:12" s="12" customFormat="1" ht="9" customHeight="1">
      <c r="A19" s="11"/>
      <c r="B19" s="189"/>
      <c r="C19" s="186"/>
      <c r="D19" s="186"/>
      <c r="E19" s="186"/>
      <c r="F19" s="186"/>
      <c r="G19" s="186"/>
      <c r="H19" s="186"/>
      <c r="I19" s="186"/>
      <c r="J19" s="186"/>
      <c r="K19" s="186"/>
      <c r="L19" s="186"/>
    </row>
    <row r="20" spans="1:12" s="12" customFormat="1" ht="12.75">
      <c r="A20" s="11"/>
      <c r="B20" s="332" t="str">
        <f>Translations!$B$19</f>
        <v>Ponadto, artykuł 74 ust.1 stanowi:</v>
      </c>
      <c r="C20" s="332"/>
      <c r="D20" s="332"/>
      <c r="E20" s="332"/>
      <c r="F20" s="332"/>
      <c r="G20" s="332"/>
      <c r="H20" s="332"/>
      <c r="I20" s="332"/>
      <c r="J20" s="332"/>
      <c r="K20" s="332"/>
      <c r="L20" s="332"/>
    </row>
    <row r="21" spans="1:12" s="12" customFormat="1" ht="67.5" customHeight="1">
      <c r="A21" s="11"/>
      <c r="B21" s="345" t="str">
        <f>Translations!$B$20</f>
        <v>Państwa członkowskie mogą wymagać od operatora statku powietrznego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21" s="345"/>
      <c r="D21" s="345"/>
      <c r="E21" s="345"/>
      <c r="F21" s="345"/>
      <c r="G21" s="345"/>
      <c r="H21" s="345"/>
      <c r="I21" s="345"/>
      <c r="J21" s="345"/>
      <c r="K21" s="345"/>
      <c r="L21" s="345"/>
    </row>
    <row r="22" spans="1:12" s="12" customFormat="1" ht="82.5" customHeight="1">
      <c r="A22" s="11"/>
      <c r="B22" s="331" t="str">
        <f>Translations!$B$605</f>
        <v>Państwa Członkowskie mogą wymagać od operatora statków powietrznych mniejszej ilości informacji niż wskazane jest to w tym formularzu jeżeli dotyczy to informacji będących już w posiadaniu właściwego organu, i jeżeli nie będzie wpływało to na jasność prezentowanego raportu. W szczególności dane takie jak dane adresowe, zastosowane poziomy dokładności itp. mogą być ponownie wykorzystane jeżeli znajdują się już w posiadaniu właściwego organu w elektronicznej bazie danych dotyczącej ETS. W takim przypadku operator statków powietrznych byłby zobowiązany do podania indywidualnych danych na temat wdrożonych udoskonaleń, udoskonaleń, które są planowane lub, które są proponowane, ale nie będą wdrożone wraz z odpowiednim uzasadnieniem.</v>
      </c>
      <c r="C22" s="331"/>
      <c r="D22" s="331"/>
      <c r="E22" s="331"/>
      <c r="F22" s="331"/>
      <c r="G22" s="331"/>
      <c r="H22" s="331"/>
      <c r="I22" s="331"/>
      <c r="J22" s="331"/>
      <c r="K22" s="331"/>
      <c r="L22" s="331"/>
    </row>
    <row r="23" spans="1:12" s="12" customFormat="1" ht="4.5" customHeight="1">
      <c r="A23" s="11"/>
      <c r="B23" s="189"/>
      <c r="C23" s="186"/>
      <c r="D23" s="186"/>
      <c r="E23" s="186"/>
      <c r="F23" s="186"/>
      <c r="G23" s="186"/>
      <c r="H23" s="186"/>
      <c r="I23" s="186"/>
      <c r="J23" s="186"/>
      <c r="K23" s="186"/>
      <c r="L23" s="186"/>
    </row>
    <row r="24" spans="1:12" s="12" customFormat="1" ht="12.75" customHeight="1">
      <c r="A24" s="11">
        <v>3</v>
      </c>
      <c r="B24" s="331" t="str">
        <f>Translations!$B$553</f>
        <v>Ten plik jest formularzem przygotowanym przez służby Komisji w celu raportowania udoskonaleń.</v>
      </c>
      <c r="C24" s="331"/>
      <c r="D24" s="331"/>
      <c r="E24" s="331"/>
      <c r="F24" s="331"/>
      <c r="G24" s="331"/>
      <c r="H24" s="331"/>
      <c r="I24" s="331"/>
      <c r="J24" s="331"/>
      <c r="K24" s="331"/>
      <c r="L24" s="331"/>
    </row>
    <row r="25" spans="1:13" s="12" customFormat="1" ht="25.5" customHeight="1">
      <c r="A25" s="11"/>
      <c r="B25" s="331" t="str">
        <f>Translations!$B$554</f>
        <v>Niniejszy formularz nie może wykraczać poza wymogi MRR. W związku z tym proszę zapoznać się z legendą kolorów zastosowanych w formularzu.</v>
      </c>
      <c r="C25" s="331"/>
      <c r="D25" s="331"/>
      <c r="E25" s="331"/>
      <c r="F25" s="331"/>
      <c r="G25" s="331"/>
      <c r="H25" s="331"/>
      <c r="I25" s="331"/>
      <c r="J25" s="331"/>
      <c r="K25" s="331"/>
      <c r="L25" s="331"/>
      <c r="M25" s="183"/>
    </row>
    <row r="26" spans="1:12" s="12" customFormat="1" ht="12.75" customHeight="1">
      <c r="A26" s="11"/>
      <c r="B26" s="332" t="str">
        <f>Translations!$B$517</f>
        <v>Niniejszy formularz przedstawia poglądy służb Komisji w chwili jego publikacji.</v>
      </c>
      <c r="C26" s="332"/>
      <c r="D26" s="332"/>
      <c r="E26" s="332"/>
      <c r="F26" s="332"/>
      <c r="G26" s="332"/>
      <c r="H26" s="332"/>
      <c r="I26" s="332"/>
      <c r="J26" s="332"/>
      <c r="K26" s="332"/>
      <c r="L26" s="332"/>
    </row>
    <row r="27" spans="1:12" s="12" customFormat="1" ht="12.75" customHeight="1">
      <c r="A27" s="11"/>
      <c r="B27" s="1"/>
      <c r="C27" s="1"/>
      <c r="D27" s="1"/>
      <c r="E27" s="1"/>
      <c r="F27" s="1"/>
      <c r="G27" s="1"/>
      <c r="H27" s="1"/>
      <c r="I27" s="1"/>
      <c r="J27" s="1"/>
      <c r="K27" s="1"/>
      <c r="L27" s="1"/>
    </row>
    <row r="28" spans="1:12" s="12" customFormat="1" ht="51" customHeight="1">
      <c r="A28" s="15"/>
      <c r="B28" s="350" t="str">
        <f>Translations!$B$555</f>
        <v>Jest to ostateczna wersja formularza sprawozdania dotyczącego udoskonaleń dla operatorów statków powietrznych, zatwierdzona podczas posiedzenia Komitetu ds. Zmian Klimatu w dniu 18 września 2013 r.</v>
      </c>
      <c r="C28" s="351"/>
      <c r="D28" s="351"/>
      <c r="E28" s="351"/>
      <c r="F28" s="351"/>
      <c r="G28" s="351"/>
      <c r="H28" s="351"/>
      <c r="I28" s="351"/>
      <c r="J28" s="351"/>
      <c r="K28" s="351"/>
      <c r="L28" s="352"/>
    </row>
    <row r="29" spans="1:12" s="12" customFormat="1" ht="4.5" customHeight="1">
      <c r="A29" s="15"/>
      <c r="B29" s="6"/>
      <c r="C29" s="6"/>
      <c r="D29" s="6"/>
      <c r="E29" s="6"/>
      <c r="F29" s="6"/>
      <c r="G29" s="6"/>
      <c r="H29" s="6"/>
      <c r="I29" s="6"/>
      <c r="J29" s="6"/>
      <c r="K29" s="6"/>
      <c r="L29" s="6"/>
    </row>
    <row r="30" spans="1:12" s="12" customFormat="1" ht="12.75" customHeight="1">
      <c r="A30" s="11">
        <v>4</v>
      </c>
      <c r="B30" s="332" t="str">
        <f>Translations!$B$21</f>
        <v>Wszystkie wytyczne Komisji dotyczące rozporządzenia w sprawie monitorowania i raportowania można znaleźć na stronie:</v>
      </c>
      <c r="C30" s="332"/>
      <c r="D30" s="332"/>
      <c r="E30" s="332"/>
      <c r="F30" s="332"/>
      <c r="G30" s="332"/>
      <c r="H30" s="332"/>
      <c r="I30" s="332"/>
      <c r="J30" s="332"/>
      <c r="K30" s="332"/>
      <c r="L30" s="332"/>
    </row>
    <row r="31" spans="1:12" s="12" customFormat="1" ht="12.75" customHeight="1">
      <c r="A31" s="11"/>
      <c r="B31" s="348" t="str">
        <f>Translations!$B$518</f>
        <v>http://ec.europa.eu/clima/policies/ets/monitoring/documentation_en.htm</v>
      </c>
      <c r="C31" s="348"/>
      <c r="D31" s="348"/>
      <c r="E31" s="348"/>
      <c r="F31" s="348"/>
      <c r="G31" s="348"/>
      <c r="H31" s="348"/>
      <c r="I31" s="348"/>
      <c r="J31" s="348"/>
      <c r="K31" s="348"/>
      <c r="L31" s="349"/>
    </row>
    <row r="32" spans="1:12" s="12" customFormat="1" ht="12.75">
      <c r="A32" s="11"/>
      <c r="B32" s="13"/>
      <c r="C32" s="13"/>
      <c r="D32" s="13"/>
      <c r="E32" s="13"/>
      <c r="F32" s="13"/>
      <c r="G32" s="13"/>
      <c r="H32" s="13"/>
      <c r="I32" s="13"/>
      <c r="J32" s="13"/>
      <c r="K32" s="13"/>
      <c r="L32" s="14"/>
    </row>
    <row r="33" spans="1:12" s="23" customFormat="1" ht="15">
      <c r="A33" s="11">
        <v>5</v>
      </c>
      <c r="B33" s="376" t="str">
        <f>Translations!$B$23</f>
        <v>Przed wykorzystaniem niniejszego formularza proszę wykonać poniższe zalecenia:</v>
      </c>
      <c r="C33" s="376"/>
      <c r="D33" s="376"/>
      <c r="E33" s="376"/>
      <c r="F33" s="376"/>
      <c r="G33" s="376"/>
      <c r="H33" s="376"/>
      <c r="I33" s="376"/>
      <c r="J33" s="376"/>
      <c r="K33" s="376"/>
      <c r="L33" s="376"/>
    </row>
    <row r="34" spans="1:12" ht="51" customHeight="1">
      <c r="A34" s="11"/>
      <c r="B34" s="130" t="s">
        <v>182</v>
      </c>
      <c r="C34" s="331" t="str">
        <f>Translations!$B$24</f>
        <v>Proszę upewnić się, że właściwie wybrano administrujące państwo członkowskie (operator statków powietrznych, którego dotyczy ten raport). Kryteria definiujące administrujące państwo członkowskie znajdują się w art. 18a zmienionej dyrektywy 2003/87/WE. Listę określającą administrujące państwo członkowskie można znaleźć na stronie Komisji Europejskiej (patrz poniżej).</v>
      </c>
      <c r="D34" s="331"/>
      <c r="E34" s="331"/>
      <c r="F34" s="331"/>
      <c r="G34" s="331"/>
      <c r="H34" s="331"/>
      <c r="I34" s="331"/>
      <c r="J34" s="331"/>
      <c r="K34" s="331"/>
      <c r="L34" s="331"/>
    </row>
    <row r="35" spans="1:12" ht="25.5" customHeight="1">
      <c r="A35" s="11"/>
      <c r="B35" s="130" t="s">
        <v>185</v>
      </c>
      <c r="C35" s="332" t="str">
        <f>Translations!$B$25</f>
        <v>Proszę zidentyfikować właściwy organ (CA) odpowiedzialny za Państwa przypadek w danym administrującym państwie członkowskim (może być więcej niż jeden organ na państwo członkowskie).</v>
      </c>
      <c r="D35" s="332"/>
      <c r="E35" s="332"/>
      <c r="F35" s="332"/>
      <c r="G35" s="332"/>
      <c r="H35" s="332"/>
      <c r="I35" s="332"/>
      <c r="J35" s="332"/>
      <c r="K35" s="332"/>
      <c r="L35" s="332"/>
    </row>
    <row r="36" spans="1:12" ht="25.5" customHeight="1">
      <c r="A36" s="11"/>
      <c r="B36" s="130" t="s">
        <v>193</v>
      </c>
      <c r="C36" s="332" t="str">
        <f>Translations!$B$26</f>
        <v>Proszę sprawdzić stronę internetową właściwego organu lub bezpośrednio skontaktować się z tym organem w celu upewnienia się, że dysponują Państwo odpowiednią wersją formularza raportu. Wersja formularza jest jasno określona na jego pierwszej stronie.</v>
      </c>
      <c r="D36" s="332"/>
      <c r="E36" s="332"/>
      <c r="F36" s="332"/>
      <c r="G36" s="332"/>
      <c r="H36" s="332"/>
      <c r="I36" s="332"/>
      <c r="J36" s="332"/>
      <c r="K36" s="332"/>
      <c r="L36" s="332"/>
    </row>
    <row r="37" spans="1:12" ht="38.25" customHeight="1">
      <c r="A37" s="11"/>
      <c r="B37" s="130" t="s">
        <v>186</v>
      </c>
      <c r="C37" s="332" t="str">
        <f>Translations!$B$27</f>
        <v>Niektóre państwa członkowskie mogą wymagać wykorzystania alternatywnego systemu, np.: formularzy internetowych zamiast arkusza kalkulacyjnego. Proszę sprawdzić wymagania administrującego państwa członkowskiego. W takim przypadku odpowiedni organ zapewni Państwu dalsze informacje.</v>
      </c>
      <c r="D37" s="332"/>
      <c r="E37" s="332"/>
      <c r="F37" s="332"/>
      <c r="G37" s="332"/>
      <c r="H37" s="332"/>
      <c r="I37" s="332"/>
      <c r="J37" s="332"/>
      <c r="K37" s="332"/>
      <c r="L37" s="332"/>
    </row>
    <row r="38" spans="1:12" s="12" customFormat="1" ht="12.75">
      <c r="A38" s="11"/>
      <c r="B38" s="130" t="s">
        <v>187</v>
      </c>
      <c r="C38" s="347" t="str">
        <f>Translations!$B$28</f>
        <v>Proszę przeczytać uważnie poniższe informacje w celu wypełnienia niniejszego formularza.</v>
      </c>
      <c r="D38" s="347"/>
      <c r="E38" s="347"/>
      <c r="F38" s="347"/>
      <c r="G38" s="347"/>
      <c r="H38" s="347"/>
      <c r="I38" s="347"/>
      <c r="J38" s="347"/>
      <c r="K38" s="347"/>
      <c r="L38" s="347"/>
    </row>
    <row r="39" spans="1:12" ht="12.75">
      <c r="A39" s="11"/>
      <c r="B39" s="354"/>
      <c r="C39" s="354"/>
      <c r="D39" s="354"/>
      <c r="E39" s="354"/>
      <c r="F39" s="354"/>
      <c r="G39" s="354"/>
      <c r="H39" s="354"/>
      <c r="I39" s="354"/>
      <c r="J39" s="354"/>
      <c r="K39" s="354"/>
      <c r="L39" s="354"/>
    </row>
    <row r="40" spans="1:12" ht="15" customHeight="1">
      <c r="A40" s="11">
        <f>A33+1</f>
        <v>6</v>
      </c>
      <c r="B40" s="346" t="str">
        <f>Translations!$B$519</f>
        <v>Niniejszy raport z udoskonalenia należy przedłożyć właściwemu organowi pod adresem:</v>
      </c>
      <c r="C40" s="346"/>
      <c r="D40" s="346"/>
      <c r="E40" s="346"/>
      <c r="F40" s="346"/>
      <c r="G40" s="346"/>
      <c r="H40" s="346"/>
      <c r="I40" s="346"/>
      <c r="J40" s="346"/>
      <c r="K40" s="346"/>
      <c r="L40" s="346"/>
    </row>
    <row r="41" spans="1:12" ht="12.75">
      <c r="A41" s="11"/>
      <c r="B41" s="131"/>
      <c r="C41" s="131"/>
      <c r="D41" s="131"/>
      <c r="E41" s="131"/>
      <c r="F41" s="131"/>
      <c r="G41" s="131"/>
      <c r="H41" s="131"/>
      <c r="I41" s="131"/>
      <c r="J41" s="131"/>
      <c r="K41" s="131"/>
      <c r="L41" s="132"/>
    </row>
    <row r="42" spans="2:12" ht="12.75">
      <c r="B42" s="24"/>
      <c r="C42" s="24"/>
      <c r="D42" s="24"/>
      <c r="E42" s="361" t="str">
        <f>Translations!$B$29</f>
        <v>Ministerstwo Środowiska
ul Wawelska 52/54
00-922 Warszawa</v>
      </c>
      <c r="F42" s="362"/>
      <c r="G42" s="362"/>
      <c r="H42" s="363"/>
      <c r="I42" s="24"/>
      <c r="J42" s="24"/>
      <c r="K42" s="24"/>
      <c r="L42" s="25"/>
    </row>
    <row r="43" spans="2:12" ht="12.75">
      <c r="B43" s="24"/>
      <c r="C43" s="24"/>
      <c r="D43" s="24"/>
      <c r="E43" s="364"/>
      <c r="F43" s="365"/>
      <c r="G43" s="365"/>
      <c r="H43" s="366"/>
      <c r="I43" s="24"/>
      <c r="J43" s="24"/>
      <c r="K43" s="24"/>
      <c r="L43" s="25"/>
    </row>
    <row r="44" spans="2:12" ht="12.75">
      <c r="B44" s="24"/>
      <c r="C44" s="24"/>
      <c r="D44" s="24"/>
      <c r="E44" s="364"/>
      <c r="F44" s="365"/>
      <c r="G44" s="365"/>
      <c r="H44" s="366"/>
      <c r="I44" s="24"/>
      <c r="J44" s="24"/>
      <c r="K44" s="24"/>
      <c r="L44" s="25"/>
    </row>
    <row r="45" spans="2:12" ht="12.75">
      <c r="B45" s="24"/>
      <c r="D45" s="24"/>
      <c r="E45" s="364"/>
      <c r="F45" s="365"/>
      <c r="G45" s="365"/>
      <c r="H45" s="366"/>
      <c r="I45" s="24"/>
      <c r="J45" s="24"/>
      <c r="K45" s="24"/>
      <c r="L45" s="25"/>
    </row>
    <row r="46" spans="2:12" ht="12.75">
      <c r="B46" s="24"/>
      <c r="C46" s="24"/>
      <c r="D46" s="24"/>
      <c r="E46" s="367"/>
      <c r="F46" s="368"/>
      <c r="G46" s="368"/>
      <c r="H46" s="369"/>
      <c r="I46" s="24"/>
      <c r="J46" s="24"/>
      <c r="K46" s="24"/>
      <c r="L46" s="25"/>
    </row>
    <row r="47" spans="2:12" ht="12.75">
      <c r="B47" s="24"/>
      <c r="C47" s="24"/>
      <c r="D47" s="24"/>
      <c r="E47" s="24"/>
      <c r="F47" s="24"/>
      <c r="G47" s="24"/>
      <c r="H47" s="24"/>
      <c r="I47" s="24"/>
      <c r="J47" s="24"/>
      <c r="K47" s="24"/>
      <c r="L47" s="25"/>
    </row>
    <row r="48" spans="1:12" ht="30.75" customHeight="1">
      <c r="A48" s="11">
        <f>A40+1</f>
        <v>7</v>
      </c>
      <c r="B48" s="332" t="str">
        <f>Translations!$B$520</f>
        <v>Jeśli potrzebna jest pomoc przy wypełnianiu sprawozdania dotyczącego udoskonaleń, należy skontaktować się z właściwym organem. Oprócz wytycznych Komisji, o których mowa powyżej, niektóre państwa członkowskie opracowały wytyczne, które mogą okazać się przydatne.</v>
      </c>
      <c r="C48" s="332"/>
      <c r="D48" s="332"/>
      <c r="E48" s="332"/>
      <c r="F48" s="332"/>
      <c r="G48" s="332"/>
      <c r="H48" s="332"/>
      <c r="I48" s="332"/>
      <c r="J48" s="332"/>
      <c r="K48" s="332"/>
      <c r="L48" s="332"/>
    </row>
    <row r="49" spans="1:12" ht="67.5" customHeight="1">
      <c r="A49" s="11">
        <f>A48+1</f>
        <v>8</v>
      </c>
      <c r="B49" s="331" t="str">
        <f>Translations!$B$521</f>
        <v>Oświadczenie o poufności: informacje przedstawione w niniejszym raporcie mogą podlegać wymogom w zakresie publicznego dostępu do informacji, w tym przepisom dyrektywy 2003/4/WE w sprawie publicznego dostępu do informacji dotyczących środowiska. Jeżeli Państwa zdaniem jakiekolwiek informacje dostarczane w związku z raportem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49" s="332"/>
      <c r="D49" s="332"/>
      <c r="E49" s="332"/>
      <c r="F49" s="332"/>
      <c r="G49" s="332"/>
      <c r="H49" s="332"/>
      <c r="I49" s="332"/>
      <c r="J49" s="332"/>
      <c r="K49" s="332"/>
      <c r="L49" s="332"/>
    </row>
    <row r="50" spans="1:12" ht="12.75">
      <c r="A50" s="11"/>
      <c r="B50" s="13"/>
      <c r="C50" s="13"/>
      <c r="D50" s="13"/>
      <c r="E50" s="13"/>
      <c r="F50" s="13"/>
      <c r="G50" s="13"/>
      <c r="H50" s="13"/>
      <c r="I50" s="13"/>
      <c r="J50" s="13"/>
      <c r="K50" s="13"/>
      <c r="L50" s="14"/>
    </row>
    <row r="51" spans="1:12" ht="15.75">
      <c r="A51" s="11">
        <f>A49+1</f>
        <v>9</v>
      </c>
      <c r="B51" s="358" t="str">
        <f>Translations!$B$30</f>
        <v>Źródła informacji:</v>
      </c>
      <c r="C51" s="358"/>
      <c r="D51" s="358"/>
      <c r="E51" s="358"/>
      <c r="F51" s="358"/>
      <c r="G51" s="358"/>
      <c r="H51" s="358"/>
      <c r="I51" s="358"/>
      <c r="J51" s="358"/>
      <c r="K51" s="358"/>
      <c r="L51" s="358"/>
    </row>
    <row r="52" spans="1:12" ht="12.75">
      <c r="A52" s="11"/>
      <c r="B52" s="133" t="str">
        <f>Translations!$B$31</f>
        <v>Strony internetowe UE:</v>
      </c>
      <c r="C52" s="13"/>
      <c r="D52" s="13"/>
      <c r="E52" s="13"/>
      <c r="F52" s="13"/>
      <c r="G52" s="13"/>
      <c r="H52" s="13"/>
      <c r="I52" s="13"/>
      <c r="J52" s="13"/>
      <c r="K52" s="13"/>
      <c r="L52" s="14"/>
    </row>
    <row r="53" spans="1:12" s="12" customFormat="1" ht="12.75">
      <c r="A53" s="11"/>
      <c r="B53" s="356" t="str">
        <f>Translations!$B$32</f>
        <v>Prawodawstwo UE:</v>
      </c>
      <c r="C53" s="356"/>
      <c r="D53" s="356"/>
      <c r="E53" s="356"/>
      <c r="F53" s="341" t="str">
        <f>Translations!$B$33</f>
        <v>http://eur-lex.europa.eu/en/index.htm </v>
      </c>
      <c r="G53" s="341"/>
      <c r="H53" s="341"/>
      <c r="I53" s="341"/>
      <c r="J53" s="341"/>
      <c r="K53" s="341"/>
      <c r="L53" s="14"/>
    </row>
    <row r="54" spans="1:12" s="12" customFormat="1" ht="12.75" customHeight="1">
      <c r="A54" s="11"/>
      <c r="B54" s="356" t="str">
        <f>Translations!$B$34</f>
        <v>Ogólne informacje o EU ETS:</v>
      </c>
      <c r="C54" s="356"/>
      <c r="D54" s="356"/>
      <c r="E54" s="356"/>
      <c r="F54" s="341" t="str">
        <f>Translations!$B$35</f>
        <v>http://ec.europa.eu/clima/policies/ets/index_en.htm</v>
      </c>
      <c r="G54" s="341"/>
      <c r="H54" s="341"/>
      <c r="I54" s="341"/>
      <c r="J54" s="341"/>
      <c r="K54" s="341"/>
      <c r="L54" s="14"/>
    </row>
    <row r="55" spans="1:12" s="12" customFormat="1" ht="12.75" customHeight="1">
      <c r="A55" s="11"/>
      <c r="B55" s="356" t="str">
        <f>Translations!$B$36</f>
        <v>Lotnictwo w EU ETS:</v>
      </c>
      <c r="C55" s="356"/>
      <c r="D55" s="356"/>
      <c r="E55" s="356"/>
      <c r="F55" s="341" t="str">
        <f>Translations!$B$37</f>
        <v>http://ec.europa.eu/clima/policies/transport/aviation/index_en.htm</v>
      </c>
      <c r="G55" s="341"/>
      <c r="H55" s="341"/>
      <c r="I55" s="341"/>
      <c r="J55" s="341"/>
      <c r="K55" s="341"/>
      <c r="L55" s="14"/>
    </row>
    <row r="56" spans="1:12" s="12" customFormat="1" ht="12.75">
      <c r="A56" s="11"/>
      <c r="B56" s="356" t="str">
        <f>Translations!$B$38</f>
        <v>Monitorowanie i raportowanie w ramach EU ETS:</v>
      </c>
      <c r="C56" s="356"/>
      <c r="D56" s="356"/>
      <c r="E56" s="356"/>
      <c r="F56" s="341" t="str">
        <f>Translations!$B$22</f>
        <v>http://ec.europa.eu/clima/policies/ets/monitoring/index_en.htm</v>
      </c>
      <c r="G56" s="341"/>
      <c r="H56" s="341"/>
      <c r="I56" s="341"/>
      <c r="J56" s="341"/>
      <c r="K56" s="341"/>
      <c r="L56" s="14"/>
    </row>
    <row r="57" spans="1:12" s="12" customFormat="1" ht="12.75">
      <c r="A57" s="11"/>
      <c r="B57" s="13"/>
      <c r="C57" s="13"/>
      <c r="E57" s="16"/>
      <c r="F57" s="16"/>
      <c r="G57" s="16"/>
      <c r="H57" s="16"/>
      <c r="I57" s="16"/>
      <c r="J57" s="13"/>
      <c r="K57" s="13"/>
      <c r="L57" s="14"/>
    </row>
    <row r="58" spans="1:12" ht="12.75">
      <c r="A58" s="11"/>
      <c r="B58" s="133" t="str">
        <f>Translations!$B$39</f>
        <v>Inne strony internetowe:</v>
      </c>
      <c r="C58" s="13"/>
      <c r="D58" s="13"/>
      <c r="E58" s="13"/>
      <c r="F58" s="13"/>
      <c r="G58" s="13"/>
      <c r="H58" s="13"/>
      <c r="I58" s="13"/>
      <c r="J58" s="13"/>
      <c r="K58" s="13"/>
      <c r="L58" s="14"/>
    </row>
    <row r="59" spans="2:11" ht="45" customHeight="1">
      <c r="B59" s="379" t="str">
        <f>Translations!$B$40</f>
        <v>KOBiZE na swoich stronach internetowych publikować będzie informacje oraz materiały dotyczące monitorowania, raportowania i weryfikacji emisji GHG w ramach EU ETS oraz tłumaczenia przewodników przygotowanych przez Komisję Europejską.
http://www.kobize.pl/mrv.html</v>
      </c>
      <c r="C59" s="379"/>
      <c r="D59" s="379"/>
      <c r="E59" s="379"/>
      <c r="F59" s="379"/>
      <c r="G59" s="379"/>
      <c r="H59" s="379"/>
      <c r="I59" s="379"/>
      <c r="J59" s="379"/>
      <c r="K59" s="379"/>
    </row>
    <row r="60" ht="12.75">
      <c r="B60" s="133" t="str">
        <f>Translations!$B$41</f>
        <v>Dział pomocy technicznej:</v>
      </c>
    </row>
    <row r="61" spans="2:11" ht="42.75" customHeight="1">
      <c r="B61" s="379" t="str">
        <f>Translations!$B$42</f>
        <v>Pomoc techniczną udziela Zespół Monitorowania i Weryfikacji Emisji KOBiZE:
Nr tel.: +48 22 56 96 525 do 529
Email: plany_monitorowania@kobize.pl</v>
      </c>
      <c r="C61" s="379"/>
      <c r="D61" s="379"/>
      <c r="E61" s="379"/>
      <c r="F61" s="379"/>
      <c r="G61" s="379"/>
      <c r="H61" s="379"/>
      <c r="I61" s="379"/>
      <c r="J61" s="379"/>
      <c r="K61" s="379"/>
    </row>
    <row r="63" spans="1:12" ht="15.75">
      <c r="A63" s="11">
        <f>A51+1</f>
        <v>10</v>
      </c>
      <c r="B63" s="358" t="str">
        <f>Translations!$B$43</f>
        <v>Sposób korzystania z formularza:</v>
      </c>
      <c r="C63" s="358"/>
      <c r="D63" s="358"/>
      <c r="E63" s="358"/>
      <c r="F63" s="358"/>
      <c r="G63" s="358"/>
      <c r="H63" s="358"/>
      <c r="I63" s="358"/>
      <c r="J63" s="358"/>
      <c r="K63" s="358"/>
      <c r="L63" s="358"/>
    </row>
    <row r="64" spans="1:12" ht="25.5" customHeight="1">
      <c r="A64" s="11"/>
      <c r="B64" s="332" t="str">
        <f>Translations!$B$522</f>
        <v>Niniejszy formularz opracowano w celu uwzględnienia minimalnej treści rocznego raportu na temat wielkości emisji zgodnie z wymogami MRR. Przy wypełnianiu tego formularza operatorzy statków powietrznych powinni zatem odnosić się do MRR i dodatkowych wymogów państwa członkowskiego (jeśli istnieją).</v>
      </c>
      <c r="C64" s="332"/>
      <c r="D64" s="332"/>
      <c r="E64" s="332"/>
      <c r="F64" s="332"/>
      <c r="G64" s="332"/>
      <c r="H64" s="332"/>
      <c r="I64" s="332"/>
      <c r="J64" s="332"/>
      <c r="K64" s="332"/>
      <c r="L64" s="337"/>
    </row>
    <row r="65" spans="1:12" s="24" customFormat="1" ht="26.25" customHeight="1">
      <c r="A65" s="11"/>
      <c r="B65" s="332" t="str">
        <f>Translations!$B$44</f>
        <v>Zaleca się wypełnianie pliku od początku do końca. Istnieje kilka funkcji, które służą przeprowadzeniu przez formularz, opartych na wcześniej wprowadzonych danych, np. zmiana koloru komórek, jeśli dane nie są potrzebne (zob. kody kolorów poniżej).</v>
      </c>
      <c r="C65" s="332"/>
      <c r="D65" s="332"/>
      <c r="E65" s="332"/>
      <c r="F65" s="332"/>
      <c r="G65" s="332"/>
      <c r="H65" s="332"/>
      <c r="I65" s="332"/>
      <c r="J65" s="332"/>
      <c r="K65" s="332"/>
      <c r="L65" s="337"/>
    </row>
    <row r="66" spans="1:12" s="24" customFormat="1" ht="51" customHeight="1">
      <c r="A66" s="11"/>
      <c r="B66" s="332" t="str">
        <f>Translations!$B$45</f>
        <v>W niektórych polach można wybierać spośród wstępnie zdefiniowanych danych. Aby wybrać dane z takiej rozwijanej listy, należy kliknąć lewym przyciskiem myszy strzałkę pojawiającą się na prawej krawędzi komórki lub po wybraniu komórki nacisnąć kombinację klawiszy „Alt+strzałka w dół”. Niektóre pola pozwalają na wprowadzenie własnego tekstu, nawet jeśli istnieje taka rozwijana lista. Jest to możliwe, jeżeli rozwijane listy zawierają puste pozycje.</v>
      </c>
      <c r="C66" s="332"/>
      <c r="D66" s="332"/>
      <c r="E66" s="332"/>
      <c r="F66" s="332"/>
      <c r="G66" s="332"/>
      <c r="H66" s="332"/>
      <c r="I66" s="332"/>
      <c r="J66" s="332"/>
      <c r="K66" s="332"/>
      <c r="L66" s="337"/>
    </row>
    <row r="67" spans="1:12" s="24" customFormat="1" ht="12.75">
      <c r="A67" s="20"/>
      <c r="B67" s="359" t="str">
        <f>Translations!$B$46</f>
        <v>Legenda kolorów i czcionki:</v>
      </c>
      <c r="C67" s="359"/>
      <c r="D67" s="359"/>
      <c r="E67" s="359"/>
      <c r="F67" s="359"/>
      <c r="G67" s="359"/>
      <c r="H67" s="359"/>
      <c r="I67" s="359"/>
      <c r="J67" s="359"/>
      <c r="K67" s="359"/>
      <c r="L67" s="360"/>
    </row>
    <row r="68" spans="3:12" s="12" customFormat="1" ht="12.75">
      <c r="C68" s="323" t="str">
        <f>Translations!$B$47</f>
        <v>Czarny tekst pogrubiony:</v>
      </c>
      <c r="D68" s="334"/>
      <c r="E68" s="332" t="str">
        <f>Translations!$B$48</f>
        <v>Jest to tekst podany w formularzu Komisji. Należy go zachować bez zmian.</v>
      </c>
      <c r="F68" s="332"/>
      <c r="G68" s="332"/>
      <c r="H68" s="332"/>
      <c r="I68" s="332"/>
      <c r="J68" s="332"/>
      <c r="K68" s="332"/>
      <c r="L68" s="337"/>
    </row>
    <row r="69" spans="3:12" s="12" customFormat="1" ht="25.5" customHeight="1">
      <c r="C69" s="333" t="str">
        <f>Translations!$B$49</f>
        <v>Mniejszy tekst kursywą:</v>
      </c>
      <c r="D69" s="333"/>
      <c r="E69" s="332" t="str">
        <f>Translations!$B$50</f>
        <v>Ten tekst zawiera dodatkowe wyjaśnienia. Państwa członkowskie mogą dodawać dodatkowe wyjaśnienia w wersjach formularza dotyczących poszczególnych państw.</v>
      </c>
      <c r="F69" s="332"/>
      <c r="G69" s="332"/>
      <c r="H69" s="332"/>
      <c r="I69" s="332"/>
      <c r="J69" s="332"/>
      <c r="K69" s="332"/>
      <c r="L69" s="337"/>
    </row>
    <row r="70" spans="3:12" s="12" customFormat="1" ht="12.75">
      <c r="C70" s="338"/>
      <c r="D70" s="339"/>
      <c r="E70" s="337" t="str">
        <f>Translations!$B$51</f>
        <v>Jasnożółte pola oznaczają, że wprowadzenie danych jest obowiązkowe.</v>
      </c>
      <c r="F70" s="340"/>
      <c r="G70" s="340"/>
      <c r="H70" s="340"/>
      <c r="I70" s="340"/>
      <c r="J70" s="340"/>
      <c r="K70" s="340"/>
      <c r="L70" s="340"/>
    </row>
    <row r="71" spans="3:12" s="12" customFormat="1" ht="12.75" customHeight="1">
      <c r="C71" s="372"/>
      <c r="D71" s="373"/>
      <c r="E71" s="337" t="str">
        <f>Translations!$B$52</f>
        <v>W zielonych polach wyświetlane są automatycznie obliczone wyniki. Czerwony tekst pokazuje komunikaty o błędzie (brakujące dane itp.).</v>
      </c>
      <c r="F71" s="337"/>
      <c r="G71" s="337"/>
      <c r="H71" s="337"/>
      <c r="I71" s="337"/>
      <c r="J71" s="337"/>
      <c r="K71" s="337"/>
      <c r="L71" s="337"/>
    </row>
    <row r="72" spans="5:12" ht="12.75">
      <c r="E72" s="337"/>
      <c r="F72" s="337"/>
      <c r="G72" s="337"/>
      <c r="H72" s="337"/>
      <c r="I72" s="337"/>
      <c r="J72" s="337"/>
      <c r="K72" s="337"/>
      <c r="L72" s="337"/>
    </row>
    <row r="73" spans="3:12" s="12" customFormat="1" ht="12.75" customHeight="1">
      <c r="C73" s="377"/>
      <c r="D73" s="378"/>
      <c r="E73" s="337" t="str">
        <f>Translations!$B$53</f>
        <v>Pola zakreskowane wskazują, że wprowadzenie danych w tym polu nie jest istotne z uwagi na dane, które zostały wprowadzone w innym polu.</v>
      </c>
      <c r="F73" s="337"/>
      <c r="G73" s="337"/>
      <c r="H73" s="337"/>
      <c r="I73" s="337"/>
      <c r="J73" s="337"/>
      <c r="K73" s="337"/>
      <c r="L73" s="337"/>
    </row>
    <row r="74" spans="5:12" ht="12.75">
      <c r="E74" s="337"/>
      <c r="F74" s="337"/>
      <c r="G74" s="337"/>
      <c r="H74" s="337"/>
      <c r="I74" s="337"/>
      <c r="J74" s="337"/>
      <c r="K74" s="337"/>
      <c r="L74" s="337"/>
    </row>
    <row r="75" spans="3:12" s="12" customFormat="1" ht="12.75" customHeight="1">
      <c r="C75" s="29"/>
      <c r="D75" s="30"/>
      <c r="E75" s="332" t="str">
        <f>Translations!$B$54</f>
        <v>Obszary zaznaczone na szaro powinny być wypełnione przez państwa członkowskie przed opublikowaniem własnej wersji formularza.</v>
      </c>
      <c r="F75" s="332"/>
      <c r="G75" s="332"/>
      <c r="H75" s="332"/>
      <c r="I75" s="332"/>
      <c r="J75" s="332"/>
      <c r="K75" s="332"/>
      <c r="L75" s="332"/>
    </row>
    <row r="76" spans="1:12" s="24" customFormat="1" ht="21" customHeight="1">
      <c r="A76" s="20"/>
      <c r="B76" s="28"/>
      <c r="C76" s="28"/>
      <c r="D76" s="28"/>
      <c r="E76" s="332"/>
      <c r="F76" s="332"/>
      <c r="G76" s="332"/>
      <c r="H76" s="332"/>
      <c r="I76" s="332"/>
      <c r="J76" s="332"/>
      <c r="K76" s="332"/>
      <c r="L76" s="332"/>
    </row>
    <row r="77" spans="1:12" s="12" customFormat="1" ht="55.5" customHeight="1">
      <c r="A77" s="11">
        <f>A63+1</f>
        <v>11</v>
      </c>
      <c r="B77" s="355" t="str">
        <f>Translations!$B$523</f>
        <v>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v>
      </c>
      <c r="C77" s="340"/>
      <c r="D77" s="340"/>
      <c r="E77" s="340"/>
      <c r="F77" s="340"/>
      <c r="G77" s="340"/>
      <c r="H77" s="340"/>
      <c r="I77" s="340"/>
      <c r="J77" s="340"/>
      <c r="K77" s="340"/>
      <c r="L77" s="340"/>
    </row>
    <row r="78" spans="1:12" s="12" customFormat="1" ht="44.25" customHeight="1">
      <c r="A78" s="11">
        <f>A77+1</f>
        <v>12</v>
      </c>
      <c r="B78" s="344" t="str">
        <f>Translations!$B$524</f>
        <v>Dla zabezpieczenia formuł przed przypadkowymi zmianami, które zwykle prowadzą do błędnych i mylących wyników, ogromne znaczenie ma to, aby NIE UŻYWAĆ funkcji WYTNIJ I WKLEJ.
Aby przenieść dane, należy najpierw skopiować je i wkleić, a następnie usunąć niepotrzebne dane w poprzednim (nieprawidłowym) miejscu.</v>
      </c>
      <c r="C78" s="336"/>
      <c r="D78" s="336"/>
      <c r="E78" s="336"/>
      <c r="F78" s="336"/>
      <c r="G78" s="336"/>
      <c r="H78" s="336"/>
      <c r="I78" s="336"/>
      <c r="J78" s="336"/>
      <c r="K78" s="336"/>
      <c r="L78" s="334"/>
    </row>
    <row r="79" spans="1:12" s="12" customFormat="1" ht="51" customHeight="1">
      <c r="A79" s="11">
        <f>A78+1</f>
        <v>13</v>
      </c>
      <c r="B79" s="355" t="str">
        <f>Translations!$B$525</f>
        <v>Pola danych nie zostały zoptymalizowane pod kątem określonych formatów liczbowych i innych formatów.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v>
      </c>
      <c r="C79" s="340"/>
      <c r="D79" s="340"/>
      <c r="E79" s="340"/>
      <c r="F79" s="340"/>
      <c r="G79" s="340"/>
      <c r="H79" s="340"/>
      <c r="I79" s="340"/>
      <c r="J79" s="340"/>
      <c r="K79" s="340"/>
      <c r="L79" s="340"/>
    </row>
    <row r="80" spans="1:12" s="12" customFormat="1" ht="4.5" customHeight="1" thickBot="1">
      <c r="A80" s="32"/>
      <c r="B80" s="335"/>
      <c r="C80" s="336"/>
      <c r="D80" s="336"/>
      <c r="E80" s="336"/>
      <c r="F80" s="336"/>
      <c r="G80" s="336"/>
      <c r="H80" s="336"/>
      <c r="I80" s="336"/>
      <c r="J80" s="336"/>
      <c r="K80" s="336"/>
      <c r="L80" s="37"/>
    </row>
    <row r="81" spans="1:12" s="12" customFormat="1" ht="89.25" customHeight="1" thickBot="1">
      <c r="A81" s="11">
        <f>A79+1</f>
        <v>14</v>
      </c>
      <c r="B81" s="328" t="str">
        <f>Translations!$B$526</f>
        <v>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operator statków powietrznych w ramach EU ETS).</v>
      </c>
      <c r="C81" s="329"/>
      <c r="D81" s="329"/>
      <c r="E81" s="329"/>
      <c r="F81" s="329"/>
      <c r="G81" s="329"/>
      <c r="H81" s="329"/>
      <c r="I81" s="329"/>
      <c r="J81" s="329"/>
      <c r="K81" s="329"/>
      <c r="L81" s="330"/>
    </row>
    <row r="82" spans="1:12" s="12" customFormat="1" ht="4.5" customHeight="1">
      <c r="A82" s="32"/>
      <c r="B82" s="335"/>
      <c r="C82" s="336"/>
      <c r="D82" s="336"/>
      <c r="E82" s="336"/>
      <c r="F82" s="336"/>
      <c r="G82" s="336"/>
      <c r="H82" s="336"/>
      <c r="I82" s="336"/>
      <c r="J82" s="336"/>
      <c r="K82" s="336"/>
      <c r="L82" s="37"/>
    </row>
    <row r="83" spans="1:12" s="24" customFormat="1" ht="25.5" customHeight="1">
      <c r="A83" s="20"/>
      <c r="B83" s="370" t="str">
        <f>Translations!$B$527</f>
        <v>Uwaga: Wzory muszą być sprawdzane i korygowane w szczególności, gdy rzędy i/lub kolumny są dodawane przez operatorów statków powietrznych.</v>
      </c>
      <c r="C83" s="371"/>
      <c r="D83" s="371"/>
      <c r="E83" s="371"/>
      <c r="F83" s="371"/>
      <c r="G83" s="371"/>
      <c r="H83" s="371"/>
      <c r="I83" s="371"/>
      <c r="J83" s="371"/>
      <c r="K83" s="371"/>
      <c r="L83" s="371"/>
    </row>
    <row r="84" spans="1:12" s="24" customFormat="1" ht="12.75">
      <c r="A84" s="20"/>
      <c r="L84" s="25"/>
    </row>
    <row r="85" spans="1:15" ht="15.75" customHeight="1">
      <c r="A85" s="11">
        <f>A81+1</f>
        <v>15</v>
      </c>
      <c r="B85" s="358" t="str">
        <f>Translations!$B$55</f>
        <v>Poniżej podano wytyczne dotyczące poszczególnych państw członkowskich:</v>
      </c>
      <c r="C85" s="358"/>
      <c r="D85" s="358"/>
      <c r="E85" s="358"/>
      <c r="F85" s="358"/>
      <c r="G85" s="358"/>
      <c r="H85" s="358"/>
      <c r="I85" s="358"/>
      <c r="J85" s="358"/>
      <c r="K85" s="358"/>
      <c r="L85" s="358"/>
      <c r="N85" s="24"/>
      <c r="O85" s="24"/>
    </row>
    <row r="86" spans="2:15" ht="12.75">
      <c r="B86" s="27"/>
      <c r="C86" s="27"/>
      <c r="D86" s="27"/>
      <c r="E86" s="27"/>
      <c r="F86" s="27"/>
      <c r="G86" s="27"/>
      <c r="H86" s="27"/>
      <c r="I86" s="27"/>
      <c r="J86" s="27"/>
      <c r="K86" s="27"/>
      <c r="L86" s="31"/>
      <c r="N86" s="24"/>
      <c r="O86" s="24"/>
    </row>
    <row r="87" spans="2:15" ht="12.75">
      <c r="B87" s="27"/>
      <c r="C87" s="27"/>
      <c r="D87" s="27"/>
      <c r="E87" s="27"/>
      <c r="F87" s="27"/>
      <c r="G87" s="27"/>
      <c r="H87" s="27"/>
      <c r="I87" s="27"/>
      <c r="J87" s="27"/>
      <c r="K87" s="27"/>
      <c r="L87" s="31"/>
      <c r="N87" s="24"/>
      <c r="O87" s="24"/>
    </row>
    <row r="88" spans="2:12" ht="12.75">
      <c r="B88" s="27"/>
      <c r="C88" s="27"/>
      <c r="D88" s="27"/>
      <c r="E88" s="27"/>
      <c r="F88" s="27"/>
      <c r="G88" s="27"/>
      <c r="H88" s="27"/>
      <c r="I88" s="27"/>
      <c r="J88" s="27"/>
      <c r="K88" s="27"/>
      <c r="L88" s="31"/>
    </row>
    <row r="89" spans="2:12" ht="12.75">
      <c r="B89" s="27"/>
      <c r="C89" s="27"/>
      <c r="D89" s="27"/>
      <c r="E89" s="27"/>
      <c r="F89" s="27"/>
      <c r="G89" s="27"/>
      <c r="H89" s="27"/>
      <c r="I89" s="27"/>
      <c r="J89" s="27"/>
      <c r="K89" s="27"/>
      <c r="L89" s="31"/>
    </row>
    <row r="90" spans="2:12" ht="12.75">
      <c r="B90" s="27"/>
      <c r="C90" s="27"/>
      <c r="D90" s="27"/>
      <c r="E90" s="27"/>
      <c r="F90" s="27"/>
      <c r="G90" s="27"/>
      <c r="H90" s="27"/>
      <c r="I90" s="27"/>
      <c r="J90" s="27"/>
      <c r="K90" s="27"/>
      <c r="L90" s="31"/>
    </row>
    <row r="91" spans="2:12" ht="12.75">
      <c r="B91" s="27"/>
      <c r="C91" s="27"/>
      <c r="D91" s="27"/>
      <c r="E91" s="27"/>
      <c r="F91" s="27"/>
      <c r="G91" s="27"/>
      <c r="H91" s="27"/>
      <c r="I91" s="27"/>
      <c r="J91" s="27"/>
      <c r="K91" s="27"/>
      <c r="L91" s="31"/>
    </row>
    <row r="92" spans="2:12" ht="12.75">
      <c r="B92" s="27"/>
      <c r="C92" s="27"/>
      <c r="D92" s="27"/>
      <c r="E92" s="27"/>
      <c r="F92" s="27"/>
      <c r="G92" s="27"/>
      <c r="H92" s="27"/>
      <c r="I92" s="27"/>
      <c r="J92" s="27"/>
      <c r="K92" s="27"/>
      <c r="L92" s="31"/>
    </row>
    <row r="93" spans="2:12" ht="12.75">
      <c r="B93" s="27"/>
      <c r="C93" s="27"/>
      <c r="D93" s="27"/>
      <c r="E93" s="27"/>
      <c r="F93" s="27"/>
      <c r="G93" s="27"/>
      <c r="H93" s="27"/>
      <c r="I93" s="27"/>
      <c r="J93" s="27"/>
      <c r="K93" s="27"/>
      <c r="L93" s="31"/>
    </row>
    <row r="94" spans="2:12" ht="12.75">
      <c r="B94" s="27"/>
      <c r="C94" s="27"/>
      <c r="D94" s="27"/>
      <c r="E94" s="27"/>
      <c r="F94" s="27"/>
      <c r="G94" s="27"/>
      <c r="H94" s="27"/>
      <c r="I94" s="27"/>
      <c r="J94" s="27"/>
      <c r="K94" s="27"/>
      <c r="L94" s="31"/>
    </row>
    <row r="95" spans="2:12" ht="12.75">
      <c r="B95" s="27"/>
      <c r="C95" s="27"/>
      <c r="D95" s="27"/>
      <c r="E95" s="27"/>
      <c r="F95" s="27"/>
      <c r="G95" s="27"/>
      <c r="H95" s="27"/>
      <c r="I95" s="27"/>
      <c r="J95" s="27"/>
      <c r="K95" s="27"/>
      <c r="L95" s="31"/>
    </row>
    <row r="96" spans="2:12" ht="12.75">
      <c r="B96" s="27"/>
      <c r="C96" s="27"/>
      <c r="D96" s="27"/>
      <c r="E96" s="27"/>
      <c r="F96" s="27"/>
      <c r="G96" s="27"/>
      <c r="H96" s="27"/>
      <c r="I96" s="27"/>
      <c r="J96" s="27"/>
      <c r="K96" s="27"/>
      <c r="L96" s="31"/>
    </row>
    <row r="97" spans="2:12" ht="12.75">
      <c r="B97" s="27"/>
      <c r="C97" s="27"/>
      <c r="D97" s="27"/>
      <c r="E97" s="27"/>
      <c r="F97" s="27"/>
      <c r="G97" s="27"/>
      <c r="H97" s="27"/>
      <c r="I97" s="27"/>
      <c r="J97" s="27"/>
      <c r="K97" s="27"/>
      <c r="L97" s="31"/>
    </row>
  </sheetData>
  <sheetProtection sheet="1" objects="1" scenarios="1" formatCells="0" formatColumns="0" formatRows="0"/>
  <mergeCells count="69">
    <mergeCell ref="B56:E56"/>
    <mergeCell ref="C73:D73"/>
    <mergeCell ref="B7:L7"/>
    <mergeCell ref="F56:K56"/>
    <mergeCell ref="B59:K59"/>
    <mergeCell ref="B61:K61"/>
    <mergeCell ref="E71:L72"/>
    <mergeCell ref="E73:L74"/>
    <mergeCell ref="B26:L26"/>
    <mergeCell ref="B80:K80"/>
    <mergeCell ref="B2:J2"/>
    <mergeCell ref="B48:L48"/>
    <mergeCell ref="B3:L3"/>
    <mergeCell ref="B4:L4"/>
    <mergeCell ref="B33:L33"/>
    <mergeCell ref="B20:L20"/>
    <mergeCell ref="B5:L5"/>
    <mergeCell ref="B22:L22"/>
    <mergeCell ref="B6:L6"/>
    <mergeCell ref="B85:L85"/>
    <mergeCell ref="B51:L51"/>
    <mergeCell ref="B66:L66"/>
    <mergeCell ref="B67:L67"/>
    <mergeCell ref="B63:L63"/>
    <mergeCell ref="E42:H46"/>
    <mergeCell ref="B65:L65"/>
    <mergeCell ref="B83:L83"/>
    <mergeCell ref="B49:L49"/>
    <mergeCell ref="C71:D71"/>
    <mergeCell ref="B10:L10"/>
    <mergeCell ref="C11:L11"/>
    <mergeCell ref="C12:L12"/>
    <mergeCell ref="B14:L14"/>
    <mergeCell ref="B77:L77"/>
    <mergeCell ref="C35:L35"/>
    <mergeCell ref="B30:L30"/>
    <mergeCell ref="B16:L16"/>
    <mergeCell ref="E68:L68"/>
    <mergeCell ref="B55:E55"/>
    <mergeCell ref="B18:L18"/>
    <mergeCell ref="B24:L24"/>
    <mergeCell ref="B25:L25"/>
    <mergeCell ref="B39:L39"/>
    <mergeCell ref="B79:L79"/>
    <mergeCell ref="F53:K53"/>
    <mergeCell ref="F54:K54"/>
    <mergeCell ref="B53:E53"/>
    <mergeCell ref="B54:E54"/>
    <mergeCell ref="E75:L76"/>
    <mergeCell ref="B8:L8"/>
    <mergeCell ref="B78:L78"/>
    <mergeCell ref="B21:L21"/>
    <mergeCell ref="B40:L40"/>
    <mergeCell ref="C38:L38"/>
    <mergeCell ref="B64:L64"/>
    <mergeCell ref="B17:L17"/>
    <mergeCell ref="B31:L31"/>
    <mergeCell ref="C36:L36"/>
    <mergeCell ref="B28:L28"/>
    <mergeCell ref="B81:L81"/>
    <mergeCell ref="C34:L34"/>
    <mergeCell ref="C37:L37"/>
    <mergeCell ref="C69:D69"/>
    <mergeCell ref="C68:D68"/>
    <mergeCell ref="B82:K82"/>
    <mergeCell ref="E69:L69"/>
    <mergeCell ref="C70:D70"/>
    <mergeCell ref="E70:L70"/>
    <mergeCell ref="F55:K55"/>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F53" r:id="rId4" display="http://eur-lex.europa.eu/en/index.htm "/>
    <hyperlink ref="F56" r:id="rId5" display="http://ec.europa.eu/clima/policies/ets/monitoring/index_en.htm"/>
    <hyperlink ref="F54" r:id="rId6" display="http://ec.europa.eu/clima/policies/ets/index_en.htm"/>
    <hyperlink ref="F55" r:id="rId7" display="http://ec.europa.eu/clima/policies/transport/aviation/index_en.htm"/>
    <hyperlink ref="B8:L8" r:id="rId8" display="http://eur-lex.europa.eu/LexUriServ/LexUriServ.do?uri=OJ:L:2012:181:0030:0104:PL:PDF"/>
    <hyperlink ref="B31" r:id="rId9" display="http://ec.europa.eu/clima/policies/ets/monitoring/documentation_en.htm"/>
    <hyperlink ref="B18" r:id="rId10" display="http://ec.europa.eu/clima/policies/ets/monitoring/documentation_en.htm"/>
    <hyperlink ref="B6:L6" r:id="rId11" display="http://eur-lex.europa.eu/LexUriServ/LexUriServ.do?uri=CONSLEG:2003L0087:20090625:PL:PDF"/>
  </hyperlinks>
  <printOptions/>
  <pageMargins left="0.7874015748031497" right="0.7874015748031497" top="0.7874015748031497" bottom="0.7874015748031497" header="0.3937007874015748" footer="0.3937007874015748"/>
  <pageSetup fitToHeight="2" horizontalDpi="600" verticalDpi="600" orientation="portrait" paperSize="9" scale="67" r:id="rId12"/>
  <headerFooter alignWithMargins="0">
    <oddHeader>&amp;R&amp;D, &amp;T</oddHeader>
    <oddFooter>&amp;L&amp;F, &amp;A&amp;R&amp;P / &amp;N</oddFooter>
  </headerFooter>
  <rowBreaks count="1" manualBreakCount="1">
    <brk id="50" max="11" man="1"/>
  </rowBreaks>
</worksheet>
</file>

<file path=xl/worksheets/sheet3.xml><?xml version="1.0" encoding="utf-8"?>
<worksheet xmlns="http://schemas.openxmlformats.org/spreadsheetml/2006/main" xmlns:r="http://schemas.openxmlformats.org/officeDocument/2006/relationships">
  <dimension ref="A1:S91"/>
  <sheetViews>
    <sheetView showGridLines="0" view="pageBreakPreview" zoomScale="175" zoomScaleSheetLayoutView="175" zoomScalePageLayoutView="0" workbookViewId="0" topLeftCell="B2">
      <selection activeCell="N8" sqref="N8"/>
    </sheetView>
  </sheetViews>
  <sheetFormatPr defaultColWidth="11.421875" defaultRowHeight="12.75"/>
  <cols>
    <col min="1" max="1" width="2.8515625" style="135" hidden="1" customWidth="1"/>
    <col min="2" max="2" width="3.140625" style="76" customWidth="1"/>
    <col min="3" max="3" width="4.140625" style="76" customWidth="1"/>
    <col min="4" max="11" width="12.7109375" style="76" customWidth="1"/>
    <col min="12" max="12" width="11.421875" style="99" customWidth="1"/>
    <col min="13" max="13" width="9.140625" style="134" hidden="1" customWidth="1"/>
    <col min="14" max="16" width="11.421875" style="99" customWidth="1"/>
    <col min="17" max="16384" width="11.421875" style="76" customWidth="1"/>
  </cols>
  <sheetData>
    <row r="1" spans="1:13" ht="12.75" hidden="1">
      <c r="A1" s="134" t="s">
        <v>666</v>
      </c>
      <c r="B1" s="135"/>
      <c r="C1" s="135"/>
      <c r="D1" s="135"/>
      <c r="E1" s="135"/>
      <c r="F1" s="135"/>
      <c r="G1" s="135"/>
      <c r="H1" s="135"/>
      <c r="I1" s="135"/>
      <c r="J1" s="135"/>
      <c r="K1" s="135"/>
      <c r="L1" s="134"/>
      <c r="M1" s="134" t="s">
        <v>666</v>
      </c>
    </row>
    <row r="2" spans="3:7" ht="12.75">
      <c r="C2" s="121"/>
      <c r="D2" s="120"/>
      <c r="E2" s="120"/>
      <c r="F2" s="119"/>
      <c r="G2" s="119"/>
    </row>
    <row r="3" spans="3:11" ht="23.25" customHeight="1">
      <c r="C3" s="399" t="str">
        <f>Translations!$B$528</f>
        <v>Informacje dotyczące tego raportu</v>
      </c>
      <c r="D3" s="399"/>
      <c r="E3" s="399"/>
      <c r="F3" s="399"/>
      <c r="G3" s="399"/>
      <c r="H3" s="399"/>
      <c r="I3" s="399"/>
      <c r="J3" s="399"/>
      <c r="K3" s="399"/>
    </row>
    <row r="5" spans="3:11" ht="15.75">
      <c r="C5" s="106">
        <v>1</v>
      </c>
      <c r="D5" s="397" t="str">
        <f>Translations!$B$529</f>
        <v>Identyfikacja operatora statków powietrznych</v>
      </c>
      <c r="E5" s="397"/>
      <c r="F5" s="397"/>
      <c r="G5" s="397"/>
      <c r="H5" s="397"/>
      <c r="I5" s="397"/>
      <c r="J5" s="397"/>
      <c r="K5" s="397"/>
    </row>
    <row r="7" spans="3:11" ht="12.75">
      <c r="C7" s="118" t="s">
        <v>182</v>
      </c>
      <c r="D7" s="405" t="str">
        <f>Translations!$B$56</f>
        <v>Proszę wprowadzić nazwę operatora statków powietrznych:</v>
      </c>
      <c r="E7" s="405"/>
      <c r="F7" s="405"/>
      <c r="G7" s="405"/>
      <c r="H7" s="406"/>
      <c r="I7" s="381"/>
      <c r="J7" s="382"/>
      <c r="K7" s="383"/>
    </row>
    <row r="8" spans="2:11" ht="25.5" customHeight="1">
      <c r="B8" s="104"/>
      <c r="C8" s="80"/>
      <c r="D8" s="380" t="str">
        <f>Translations!$B$530</f>
        <v>Jest to nazwa osoby prawnej prowadzącej działania lotnicze określone w załączniku I do dyrektywy EU ETS.</v>
      </c>
      <c r="E8" s="380"/>
      <c r="F8" s="380"/>
      <c r="G8" s="380"/>
      <c r="H8" s="380"/>
      <c r="I8" s="384"/>
      <c r="J8" s="385"/>
      <c r="K8" s="386"/>
    </row>
    <row r="9" spans="2:11" ht="12.75" customHeight="1">
      <c r="B9" s="104"/>
      <c r="C9" s="81" t="s">
        <v>185</v>
      </c>
      <c r="D9" s="405" t="str">
        <f>Translations!$B$57</f>
        <v>Niepowtarzalny identyfikator zgodnie z wykazem operatorów statków powietrznych Komisji:</v>
      </c>
      <c r="E9" s="405"/>
      <c r="F9" s="405"/>
      <c r="G9" s="405"/>
      <c r="H9" s="405"/>
      <c r="I9" s="405"/>
      <c r="J9" s="405"/>
      <c r="K9" s="405"/>
    </row>
    <row r="10" spans="2:11" ht="25.5" customHeight="1">
      <c r="B10" s="104"/>
      <c r="C10" s="80"/>
      <c r="D10" s="380" t="str">
        <f>Translations!$B$58</f>
        <v>Identyfikator ten znajduje się w publikowanym przez Komisję wykazie zgodnie z art. 18a ust. 3 dyrektywy EU ETS.</v>
      </c>
      <c r="E10" s="380"/>
      <c r="F10" s="380"/>
      <c r="G10" s="380"/>
      <c r="H10" s="380"/>
      <c r="I10" s="400"/>
      <c r="J10" s="401"/>
      <c r="K10" s="402"/>
    </row>
    <row r="12" spans="2:11" ht="27" customHeight="1">
      <c r="B12" s="104"/>
      <c r="C12" s="118" t="s">
        <v>688</v>
      </c>
      <c r="D12" s="403" t="str">
        <f>Translations!$B$590</f>
        <v>Proszę również wprowadzić nazwę operatora statków powietrznych umieszczoną w wykazie operatorów statków powietrznych Komisji, jeżeli jest ona inna niż nazwa wprowadzona w polu 2(a):</v>
      </c>
      <c r="E12" s="403"/>
      <c r="F12" s="403"/>
      <c r="G12" s="403"/>
      <c r="H12" s="403"/>
      <c r="I12" s="403"/>
      <c r="J12" s="403"/>
      <c r="K12" s="403"/>
    </row>
    <row r="13" spans="2:11" ht="33.75" customHeight="1">
      <c r="B13" s="104"/>
      <c r="C13" s="80"/>
      <c r="D13" s="380" t="str">
        <f>Translations!$B$591</f>
        <v>Nazwa operatora statków powietrznych w wykazie na mocy art. 18a ust. 3 dyrektywy EU ETS może być inna niż rzeczywista nazwa operatora statków powietrznych wprowadzona w polu 2(a) powyżej.</v>
      </c>
      <c r="E13" s="380"/>
      <c r="F13" s="380"/>
      <c r="G13" s="380"/>
      <c r="H13" s="380"/>
      <c r="I13" s="400"/>
      <c r="J13" s="401"/>
      <c r="K13" s="402"/>
    </row>
    <row r="15" spans="2:11" ht="29.25" customHeight="1">
      <c r="B15" s="104"/>
      <c r="C15" s="118" t="s">
        <v>687</v>
      </c>
      <c r="D15" s="403" t="str">
        <f>Translations!$B$61</f>
        <v>Proszę wprowadzić indywidualny oznacznik ICAO używany jako znak wywoławczy do celów kontroli ruchu lotniczego (ATC), jeżeli jest on dostępny:</v>
      </c>
      <c r="E15" s="403"/>
      <c r="F15" s="403"/>
      <c r="G15" s="403"/>
      <c r="H15" s="403"/>
      <c r="I15" s="403"/>
      <c r="J15" s="403"/>
      <c r="K15" s="403"/>
    </row>
    <row r="16" spans="3:11" ht="20.25" customHeight="1">
      <c r="C16" s="80"/>
      <c r="D16" s="412" t="str">
        <f>Translations!$B$592</f>
        <v>Oznacznik ICAO jest podany w polu 7 planu lotu ICAO (z wyłączeniem oznaczenia lotu) zgodnie z dokumentem ICAO 8585.  Jeżeli w planach lotu oznacznik ICAO nie jest określany, należy wybrać pozycję „Nie dotyczy” z listy rozwijanej i przejść do punktu 2(e).</v>
      </c>
      <c r="E16" s="412"/>
      <c r="F16" s="412"/>
      <c r="G16" s="412"/>
      <c r="H16" s="412"/>
      <c r="I16" s="391"/>
      <c r="J16" s="392"/>
      <c r="K16" s="393"/>
    </row>
    <row r="17" spans="3:8" ht="31.5" customHeight="1">
      <c r="C17" s="80"/>
      <c r="D17" s="412"/>
      <c r="E17" s="412"/>
      <c r="F17" s="412"/>
      <c r="G17" s="412"/>
      <c r="H17" s="412"/>
    </row>
    <row r="18" spans="2:13" ht="38.25" customHeight="1">
      <c r="B18" s="104"/>
      <c r="C18" s="82" t="s">
        <v>543</v>
      </c>
      <c r="D18" s="413" t="str">
        <f>Translations!$B$62</f>
        <v>Jeżeli indywidualny oznacznik ICAO do celów ATC nie jest dostępny, proszę podać znaki rejestracyjne statku powietrznego wykorzystywane w znaku wywoławczym do celów ATC dla statku powietrznego eksploatowanego przez podmiot składający sprawozdanie:</v>
      </c>
      <c r="E18" s="413"/>
      <c r="F18" s="413"/>
      <c r="G18" s="413"/>
      <c r="H18" s="413"/>
      <c r="I18" s="413"/>
      <c r="J18" s="413"/>
      <c r="K18" s="413"/>
      <c r="M18" s="134" t="s">
        <v>638</v>
      </c>
    </row>
    <row r="19" spans="2:13" ht="56.25" customHeight="1">
      <c r="B19" s="104"/>
      <c r="C19" s="80"/>
      <c r="D19" s="412" t="str">
        <f>Translations!$B$532</f>
        <v>Jeżeli indywidualny oznacznik ICAO nie jest dostępny, należy wprowadzić znaki rozpoznawcze do celów ATC (numery boczne) wpisane w polu 7 planu lotów dla wszystkich samolotów eksploatowanych przez podmiot składający sprawozdanie.  (Każdą rejestrację należy oddzielić średnikiem.) W przeciwnym wypadku należy wprowadzić „Nie dotyczy.” i przejść do następnej pozycji.</v>
      </c>
      <c r="E19" s="414"/>
      <c r="F19" s="414"/>
      <c r="G19" s="414"/>
      <c r="H19" s="415"/>
      <c r="I19" s="391"/>
      <c r="J19" s="408"/>
      <c r="K19" s="409"/>
      <c r="M19" s="136" t="b">
        <f>IF($I$16="",FALSE,IF($I$16=Euconst_NA,FALSE,TRUE))</f>
        <v>0</v>
      </c>
    </row>
    <row r="21" spans="3:11" ht="12.75">
      <c r="C21" s="82" t="s">
        <v>183</v>
      </c>
      <c r="D21" s="404" t="str">
        <f>Translations!$B$63</f>
        <v>Proszę podać administrujące państwo członkowskie operatora statków powietrznych:</v>
      </c>
      <c r="E21" s="404"/>
      <c r="F21" s="404"/>
      <c r="G21" s="404"/>
      <c r="H21" s="404"/>
      <c r="I21" s="404"/>
      <c r="J21" s="404"/>
      <c r="K21" s="404"/>
    </row>
    <row r="22" spans="2:11" ht="12.75">
      <c r="B22" s="78"/>
      <c r="C22" s="83"/>
      <c r="D22" s="416" t="str">
        <f>Translations!$B$64</f>
        <v>Zgodnie z Art. 18a dyrektywy.</v>
      </c>
      <c r="E22" s="416"/>
      <c r="F22" s="416"/>
      <c r="G22" s="416"/>
      <c r="H22" s="416"/>
      <c r="I22" s="391" t="s">
        <v>822</v>
      </c>
      <c r="J22" s="392"/>
      <c r="K22" s="393"/>
    </row>
    <row r="23" spans="2:11" ht="12.75">
      <c r="B23" s="78"/>
      <c r="C23" s="83"/>
      <c r="D23" s="84"/>
      <c r="E23" s="84"/>
      <c r="F23" s="84"/>
      <c r="G23" s="84"/>
      <c r="H23" s="84"/>
      <c r="I23" s="85"/>
      <c r="J23" s="85"/>
      <c r="K23" s="85"/>
    </row>
    <row r="24" spans="3:11" ht="12.75">
      <c r="C24" s="82" t="s">
        <v>456</v>
      </c>
      <c r="D24" s="417" t="str">
        <f>Translations!$B$65</f>
        <v>Właściwy organ w tym państwie członkowskim:</v>
      </c>
      <c r="E24" s="417"/>
      <c r="F24" s="417"/>
      <c r="G24" s="417"/>
      <c r="H24" s="417"/>
      <c r="I24" s="391" t="s">
        <v>822</v>
      </c>
      <c r="J24" s="392"/>
      <c r="K24" s="393"/>
    </row>
    <row r="25" spans="2:11" ht="30.75" customHeight="1">
      <c r="B25" s="78"/>
      <c r="C25" s="83"/>
      <c r="D25" s="412" t="str">
        <f>Translations!$B$66</f>
        <v>W niektórych państwach członkowskich istnieje więcej niż jeden właściwy organ zajmujący się EU ETS dla operatorów statków powietrznych. Proszę wprowadzić nazwę właściwego organu, jeżeli dotyczy. W przeciwnym wypadku proszę wybrać „Nie dotyczy”.</v>
      </c>
      <c r="E25" s="412"/>
      <c r="F25" s="412"/>
      <c r="G25" s="412"/>
      <c r="H25" s="412"/>
      <c r="I25" s="414"/>
      <c r="J25" s="414"/>
      <c r="K25" s="414"/>
    </row>
    <row r="26" spans="2:11" ht="25.5" customHeight="1">
      <c r="B26" s="78"/>
      <c r="C26" s="82" t="s">
        <v>189</v>
      </c>
      <c r="D26" s="413" t="str">
        <f>Translations!$B$67</f>
        <v>Proszę wprowadzić numer certyfikatu przewoźnika lotniczego (AOC) i organ wydający oraz numer koncesji przewoźnika lotniczego UE, o ile są dostępne.</v>
      </c>
      <c r="E26" s="413"/>
      <c r="F26" s="413"/>
      <c r="G26" s="413"/>
      <c r="H26" s="413"/>
      <c r="I26" s="413"/>
      <c r="J26" s="413"/>
      <c r="K26" s="413"/>
    </row>
    <row r="27" spans="3:11" ht="12.75">
      <c r="C27" s="86"/>
      <c r="F27" s="116" t="str">
        <f>Translations!$B$68</f>
        <v>Certyfikat przewoźnika lotniczego (AOC):</v>
      </c>
      <c r="H27" s="117"/>
      <c r="I27" s="391"/>
      <c r="J27" s="392"/>
      <c r="K27" s="393"/>
    </row>
    <row r="28" spans="6:11" ht="12.75">
      <c r="F28" s="116" t="str">
        <f>Translations!$B$69</f>
        <v>Organ wydający AOC:</v>
      </c>
      <c r="H28" s="117"/>
      <c r="I28" s="391" t="s">
        <v>822</v>
      </c>
      <c r="J28" s="392"/>
      <c r="K28" s="393"/>
    </row>
    <row r="29" spans="3:11" ht="12.75">
      <c r="C29" s="86"/>
      <c r="F29" s="116" t="str">
        <f>Translations!$B$70</f>
        <v>Koncesja przewoźnika lotniczego:</v>
      </c>
      <c r="H29" s="117"/>
      <c r="I29" s="391"/>
      <c r="J29" s="392"/>
      <c r="K29" s="393"/>
    </row>
    <row r="30" spans="6:11" ht="12.75">
      <c r="F30" s="116" t="str">
        <f>Translations!$B$71</f>
        <v>Organ wydający:</v>
      </c>
      <c r="H30" s="117"/>
      <c r="I30" s="391" t="s">
        <v>822</v>
      </c>
      <c r="J30" s="392"/>
      <c r="K30" s="393"/>
    </row>
    <row r="31" spans="3:11" ht="12.75">
      <c r="C31" s="86"/>
      <c r="G31" s="87"/>
      <c r="H31" s="117"/>
      <c r="I31" s="85"/>
      <c r="J31" s="85"/>
      <c r="K31" s="85"/>
    </row>
    <row r="32" spans="3:11" ht="15.75" customHeight="1">
      <c r="C32" s="85" t="s">
        <v>191</v>
      </c>
      <c r="D32" s="404" t="str">
        <f>Translations!$B$72</f>
        <v>Proszę wprowadzić adres operatora statków powietrznych, łącznie z kodem pocztowym i krajem.</v>
      </c>
      <c r="E32" s="404"/>
      <c r="F32" s="404"/>
      <c r="G32" s="404"/>
      <c r="H32" s="404"/>
      <c r="I32" s="404"/>
      <c r="J32" s="404"/>
      <c r="K32" s="404"/>
    </row>
    <row r="33" spans="3:11" ht="12.75">
      <c r="C33" s="86"/>
      <c r="D33" s="84"/>
      <c r="E33" s="84"/>
      <c r="F33" s="116" t="str">
        <f>Translations!$B$73</f>
        <v>Adres, wiersz 1:</v>
      </c>
      <c r="H33" s="117"/>
      <c r="I33" s="391"/>
      <c r="J33" s="392"/>
      <c r="K33" s="393"/>
    </row>
    <row r="34" spans="3:11" ht="12.75">
      <c r="C34" s="86"/>
      <c r="D34" s="84"/>
      <c r="E34" s="84"/>
      <c r="F34" s="116" t="str">
        <f>Translations!$B$74</f>
        <v>Adres, wiersz 2:</v>
      </c>
      <c r="H34" s="117"/>
      <c r="I34" s="391"/>
      <c r="J34" s="392"/>
      <c r="K34" s="393"/>
    </row>
    <row r="35" spans="3:11" ht="12.75">
      <c r="C35" s="86"/>
      <c r="D35" s="84"/>
      <c r="E35" s="84"/>
      <c r="F35" s="116" t="str">
        <f>Translations!$B$75</f>
        <v>Miejscowość:</v>
      </c>
      <c r="H35" s="117"/>
      <c r="I35" s="391"/>
      <c r="J35" s="392"/>
      <c r="K35" s="393"/>
    </row>
    <row r="36" spans="3:11" ht="12.75">
      <c r="C36" s="86"/>
      <c r="D36" s="84"/>
      <c r="E36" s="84"/>
      <c r="F36" s="116" t="str">
        <f>Translations!$B$76</f>
        <v>Województwo:</v>
      </c>
      <c r="H36" s="117"/>
      <c r="I36" s="391"/>
      <c r="J36" s="392"/>
      <c r="K36" s="393"/>
    </row>
    <row r="37" spans="3:11" ht="12.75">
      <c r="C37" s="86"/>
      <c r="D37" s="80"/>
      <c r="E37" s="80"/>
      <c r="F37" s="116" t="str">
        <f>Translations!$B$77</f>
        <v>Kod pocztowy:</v>
      </c>
      <c r="H37" s="117"/>
      <c r="I37" s="391"/>
      <c r="J37" s="392"/>
      <c r="K37" s="393"/>
    </row>
    <row r="38" spans="3:11" ht="12.75">
      <c r="C38" s="86"/>
      <c r="D38" s="80"/>
      <c r="E38" s="80"/>
      <c r="F38" s="116" t="str">
        <f>Translations!$B$78</f>
        <v>Kraj:</v>
      </c>
      <c r="H38" s="117"/>
      <c r="I38" s="391" t="s">
        <v>822</v>
      </c>
      <c r="J38" s="392"/>
      <c r="K38" s="393"/>
    </row>
    <row r="39" spans="3:11" ht="12.75">
      <c r="C39" s="86"/>
      <c r="D39" s="80"/>
      <c r="E39" s="80"/>
      <c r="F39" s="116" t="str">
        <f>Translations!$B$533</f>
        <v>Numer telefonu:</v>
      </c>
      <c r="H39" s="117"/>
      <c r="I39" s="391"/>
      <c r="J39" s="392"/>
      <c r="K39" s="393"/>
    </row>
    <row r="40" spans="3:11" ht="12.75">
      <c r="C40" s="86"/>
      <c r="D40" s="80"/>
      <c r="E40" s="80"/>
      <c r="F40" s="116" t="str">
        <f>Translations!$B$79</f>
        <v>Adres poczty elektronicznej:</v>
      </c>
      <c r="H40" s="117"/>
      <c r="I40" s="391"/>
      <c r="J40" s="392"/>
      <c r="K40" s="393"/>
    </row>
    <row r="41" spans="3:11" ht="12.75">
      <c r="C41" s="86"/>
      <c r="G41" s="87"/>
      <c r="H41" s="117"/>
      <c r="I41" s="85"/>
      <c r="J41" s="85"/>
      <c r="K41" s="85"/>
    </row>
    <row r="42" spans="3:11" ht="12.75">
      <c r="C42" s="118" t="s">
        <v>547</v>
      </c>
      <c r="D42" s="407" t="str">
        <f>Translations!$B$534</f>
        <v>Proszę podać osobę, z którą można będzie się kontaktować w sprawie niniejszego raportu z udoskonaleń.</v>
      </c>
      <c r="E42" s="407"/>
      <c r="F42" s="407"/>
      <c r="G42" s="407"/>
      <c r="H42" s="407"/>
      <c r="I42" s="407"/>
      <c r="J42" s="407"/>
      <c r="K42" s="407"/>
    </row>
    <row r="43" spans="3:11" ht="37.5" customHeight="1">
      <c r="C43" s="80"/>
      <c r="D43" s="398" t="str">
        <f>Translations!$B$535</f>
        <v>Znajomość osoby, z którą można się bezpośrednio kontaktować w sprawie wszelkich pytań odnośnie niniejszego raportu, będzie znacznym ułatwieniem. Wskazana osoba powinna mieć uprawnienia do działania w imieniu podmiotu składającego raport. Może to być przedstawiciel działający w imieniu operatora statków powietrznych.</v>
      </c>
      <c r="E43" s="398"/>
      <c r="F43" s="398"/>
      <c r="G43" s="398"/>
      <c r="H43" s="398"/>
      <c r="I43" s="398"/>
      <c r="J43" s="398"/>
      <c r="K43" s="398"/>
    </row>
    <row r="44" spans="3:11" ht="12.75">
      <c r="C44" s="80"/>
      <c r="E44" s="80"/>
      <c r="F44" s="118" t="str">
        <f>Translations!$B$80</f>
        <v>Tytuł:</v>
      </c>
      <c r="I44" s="391" t="s">
        <v>822</v>
      </c>
      <c r="J44" s="392"/>
      <c r="K44" s="393"/>
    </row>
    <row r="45" spans="3:11" ht="12.75">
      <c r="C45" s="80"/>
      <c r="E45" s="80"/>
      <c r="F45" s="118" t="str">
        <f>Translations!$B$81</f>
        <v>Imię:</v>
      </c>
      <c r="I45" s="391"/>
      <c r="J45" s="392"/>
      <c r="K45" s="393"/>
    </row>
    <row r="46" spans="3:11" ht="12.75">
      <c r="C46" s="80"/>
      <c r="E46" s="80"/>
      <c r="F46" s="118" t="str">
        <f>Translations!$B$82</f>
        <v>Nazwisko:</v>
      </c>
      <c r="I46" s="391"/>
      <c r="J46" s="392"/>
      <c r="K46" s="393"/>
    </row>
    <row r="47" spans="3:11" ht="12.75">
      <c r="C47" s="80"/>
      <c r="E47" s="80"/>
      <c r="F47" s="118" t="str">
        <f>Translations!$B$83</f>
        <v>Nazwa stanowiska:</v>
      </c>
      <c r="I47" s="391"/>
      <c r="J47" s="392"/>
      <c r="K47" s="393"/>
    </row>
    <row r="48" spans="3:8" ht="12.75">
      <c r="C48" s="80"/>
      <c r="E48" s="80"/>
      <c r="F48" s="118" t="str">
        <f>Translations!$B$84</f>
        <v>Nazwa organizacji (jeżeli działa w imieniu operatora statków powietrznych):</v>
      </c>
      <c r="H48" s="80"/>
    </row>
    <row r="49" spans="2:11" ht="12.75">
      <c r="B49" s="78"/>
      <c r="C49" s="89"/>
      <c r="E49" s="90"/>
      <c r="F49" s="81"/>
      <c r="H49" s="78"/>
      <c r="I49" s="391"/>
      <c r="J49" s="392"/>
      <c r="K49" s="393"/>
    </row>
    <row r="50" spans="3:11" ht="12.75">
      <c r="C50" s="80"/>
      <c r="E50" s="80"/>
      <c r="F50" s="118" t="str">
        <f>Translations!$B$85</f>
        <v>Numer telefonu:</v>
      </c>
      <c r="I50" s="391"/>
      <c r="J50" s="392"/>
      <c r="K50" s="393"/>
    </row>
    <row r="51" spans="3:11" ht="12.75">
      <c r="C51" s="88"/>
      <c r="E51" s="80"/>
      <c r="F51" s="118" t="str">
        <f>Translations!$B$86</f>
        <v>Adres poczty elektronicznej:</v>
      </c>
      <c r="I51" s="391"/>
      <c r="J51" s="392"/>
      <c r="K51" s="393"/>
    </row>
    <row r="52" spans="3:11" ht="12.75">
      <c r="C52" s="86"/>
      <c r="G52" s="87"/>
      <c r="H52" s="117"/>
      <c r="I52" s="85"/>
      <c r="J52" s="85"/>
      <c r="K52" s="85"/>
    </row>
    <row r="53" spans="2:4" ht="12.75">
      <c r="B53" s="78"/>
      <c r="C53" s="118" t="s">
        <v>548</v>
      </c>
      <c r="D53" s="118" t="str">
        <f>Translations!$B$87</f>
        <v>Proszę wprowadzić adres do odbioru korespondencji.</v>
      </c>
    </row>
    <row r="54" spans="2:11" ht="27" customHeight="1">
      <c r="B54" s="92"/>
      <c r="C54" s="93"/>
      <c r="D54" s="398" t="str">
        <f>Translations!$B$536</f>
        <v>Należy podać adres korespondencyjny do odbioru pism lub innych dokumentów na mocy systemu handlu lub w związku z nim. Proszę podać adres poczty elektronicznej oraz adres pocztowy w administrującym państwie członkowskim.</v>
      </c>
      <c r="E54" s="398"/>
      <c r="F54" s="398"/>
      <c r="G54" s="398"/>
      <c r="H54" s="398"/>
      <c r="I54" s="398"/>
      <c r="J54" s="398"/>
      <c r="K54" s="398"/>
    </row>
    <row r="55" spans="2:11" ht="12.75">
      <c r="B55" s="78"/>
      <c r="C55" s="94"/>
      <c r="F55" s="118" t="str">
        <f>Translations!$B$80</f>
        <v>Tytuł:</v>
      </c>
      <c r="H55" s="95"/>
      <c r="I55" s="391" t="s">
        <v>822</v>
      </c>
      <c r="J55" s="392"/>
      <c r="K55" s="393"/>
    </row>
    <row r="56" spans="2:11" ht="12.75">
      <c r="B56" s="78"/>
      <c r="C56" s="94"/>
      <c r="D56" s="118"/>
      <c r="E56" s="80"/>
      <c r="F56" s="118" t="str">
        <f>Translations!$B$81</f>
        <v>Imię:</v>
      </c>
      <c r="H56" s="95"/>
      <c r="I56" s="391"/>
      <c r="J56" s="392"/>
      <c r="K56" s="393"/>
    </row>
    <row r="57" spans="2:11" ht="12.75">
      <c r="B57" s="78"/>
      <c r="C57" s="94"/>
      <c r="D57" s="118"/>
      <c r="E57" s="80"/>
      <c r="F57" s="118" t="str">
        <f>Translations!$B$82</f>
        <v>Nazwisko:</v>
      </c>
      <c r="H57" s="95"/>
      <c r="I57" s="391"/>
      <c r="J57" s="392"/>
      <c r="K57" s="393"/>
    </row>
    <row r="58" spans="2:11" ht="12.75">
      <c r="B58" s="78"/>
      <c r="C58" s="96"/>
      <c r="E58" s="80"/>
      <c r="F58" s="118" t="str">
        <f>Translations!$B$86</f>
        <v>Adres poczty elektronicznej:</v>
      </c>
      <c r="H58" s="95"/>
      <c r="I58" s="391"/>
      <c r="J58" s="392"/>
      <c r="K58" s="393"/>
    </row>
    <row r="59" spans="3:11" ht="12.75">
      <c r="C59" s="80"/>
      <c r="E59" s="80"/>
      <c r="F59" s="118" t="str">
        <f>Translations!$B$85</f>
        <v>Numer telefonu:</v>
      </c>
      <c r="I59" s="391"/>
      <c r="J59" s="392"/>
      <c r="K59" s="393"/>
    </row>
    <row r="60" spans="2:11" ht="12.75">
      <c r="B60" s="78"/>
      <c r="C60" s="94"/>
      <c r="F60" s="97" t="str">
        <f>Translations!$B$88</f>
        <v>Adres, wiersz 1:</v>
      </c>
      <c r="H60" s="97"/>
      <c r="I60" s="391"/>
      <c r="J60" s="392"/>
      <c r="K60" s="393"/>
    </row>
    <row r="61" spans="2:11" ht="12.75">
      <c r="B61" s="78"/>
      <c r="C61" s="98"/>
      <c r="F61" s="97" t="str">
        <f>Translations!$B$89</f>
        <v>Adres, wiersz 2:</v>
      </c>
      <c r="H61" s="97"/>
      <c r="I61" s="391"/>
      <c r="J61" s="392"/>
      <c r="K61" s="393"/>
    </row>
    <row r="62" spans="2:11" ht="12.75">
      <c r="B62" s="78"/>
      <c r="C62" s="98"/>
      <c r="F62" s="97" t="str">
        <f>Translations!$B$90</f>
        <v>Miejscowość:</v>
      </c>
      <c r="H62" s="97"/>
      <c r="I62" s="391"/>
      <c r="J62" s="392"/>
      <c r="K62" s="393"/>
    </row>
    <row r="63" spans="2:11" ht="12.75">
      <c r="B63" s="78"/>
      <c r="C63" s="98"/>
      <c r="F63" s="97" t="str">
        <f>Translations!$B$91</f>
        <v>Województwo:</v>
      </c>
      <c r="H63" s="97"/>
      <c r="I63" s="391"/>
      <c r="J63" s="392"/>
      <c r="K63" s="393"/>
    </row>
    <row r="64" spans="2:11" ht="12.75">
      <c r="B64" s="78"/>
      <c r="C64" s="98"/>
      <c r="F64" s="97" t="str">
        <f>Translations!$B$92</f>
        <v>Kod pocztowy:</v>
      </c>
      <c r="H64" s="97"/>
      <c r="I64" s="391"/>
      <c r="J64" s="392"/>
      <c r="K64" s="393"/>
    </row>
    <row r="65" spans="2:11" ht="12.75">
      <c r="B65" s="78"/>
      <c r="C65" s="98"/>
      <c r="F65" s="97" t="str">
        <f>Translations!$B$93</f>
        <v>Kraj:</v>
      </c>
      <c r="H65" s="97"/>
      <c r="I65" s="391"/>
      <c r="J65" s="392"/>
      <c r="K65" s="393"/>
    </row>
    <row r="66" spans="1:19" s="78" customFormat="1" ht="12.75">
      <c r="A66" s="135"/>
      <c r="C66" s="122"/>
      <c r="G66" s="123"/>
      <c r="H66" s="123"/>
      <c r="I66" s="124"/>
      <c r="J66" s="124"/>
      <c r="K66" s="124"/>
      <c r="L66" s="77"/>
      <c r="M66" s="134"/>
      <c r="N66" s="77"/>
      <c r="O66" s="77"/>
      <c r="P66" s="77"/>
      <c r="Q66" s="77"/>
      <c r="R66" s="77"/>
      <c r="S66" s="77"/>
    </row>
    <row r="67" spans="1:19" s="190" customFormat="1" ht="15.75">
      <c r="A67" s="193"/>
      <c r="B67" s="202"/>
      <c r="C67" s="194">
        <v>2</v>
      </c>
      <c r="D67" s="397" t="str">
        <f>Translations!$B$556</f>
        <v>Rodzaje udoskonaleń</v>
      </c>
      <c r="E67" s="397"/>
      <c r="F67" s="397"/>
      <c r="G67" s="397"/>
      <c r="H67" s="397"/>
      <c r="I67" s="397"/>
      <c r="J67" s="397"/>
      <c r="K67" s="397"/>
      <c r="L67" s="77"/>
      <c r="M67" s="134"/>
      <c r="N67" s="77"/>
      <c r="O67" s="77"/>
      <c r="P67" s="77"/>
      <c r="Q67" s="77"/>
      <c r="R67" s="77"/>
      <c r="S67" s="77"/>
    </row>
    <row r="68" spans="1:19" s="190" customFormat="1" ht="12.75">
      <c r="A68" s="191"/>
      <c r="B68" s="202"/>
      <c r="C68" s="192"/>
      <c r="D68" s="195"/>
      <c r="E68" s="196"/>
      <c r="F68" s="197"/>
      <c r="G68" s="196"/>
      <c r="H68" s="196"/>
      <c r="I68" s="196"/>
      <c r="J68" s="196"/>
      <c r="K68" s="196"/>
      <c r="L68" s="77"/>
      <c r="M68" s="134"/>
      <c r="N68" s="77"/>
      <c r="O68" s="77"/>
      <c r="P68" s="77"/>
      <c r="Q68" s="77"/>
      <c r="R68" s="77"/>
      <c r="S68" s="77"/>
    </row>
    <row r="69" spans="1:19" s="190" customFormat="1" ht="38.25" customHeight="1">
      <c r="A69" s="191"/>
      <c r="B69" s="202"/>
      <c r="C69" s="198"/>
      <c r="D69" s="387" t="str">
        <f>Translations!$B$593</f>
        <v>Uwaga! Dane wprowadzane w tej sekcji pomogą zidentyfikować sekcje raportu właściwe dla działań lotniczych i uruchomią warunkowe formatowanie, które ułatwi poruszanie się po dokumencie. Proszę upewnić się, że żadne z pól nie pozostało puste. Należy uzupełnić wszystkie podsekcje oznaczono jako "istotne" przed przejściem do kolejnych sekcji formularza. </v>
      </c>
      <c r="E69" s="387"/>
      <c r="F69" s="387"/>
      <c r="G69" s="387"/>
      <c r="H69" s="387"/>
      <c r="I69" s="387"/>
      <c r="J69" s="387"/>
      <c r="K69" s="387"/>
      <c r="L69" s="77"/>
      <c r="M69" s="134"/>
      <c r="N69" s="77"/>
      <c r="O69" s="77"/>
      <c r="P69" s="77"/>
      <c r="Q69" s="77"/>
      <c r="R69" s="77"/>
      <c r="S69" s="77"/>
    </row>
    <row r="70" spans="1:19" s="190" customFormat="1" ht="4.5" customHeight="1">
      <c r="A70" s="200"/>
      <c r="B70" s="202"/>
      <c r="C70" s="202"/>
      <c r="D70" s="203"/>
      <c r="E70" s="204"/>
      <c r="F70" s="204"/>
      <c r="G70" s="204"/>
      <c r="H70" s="204"/>
      <c r="I70" s="204"/>
      <c r="J70" s="204"/>
      <c r="K70" s="204"/>
      <c r="L70" s="77"/>
      <c r="M70" s="134"/>
      <c r="N70" s="77"/>
      <c r="O70" s="77"/>
      <c r="P70" s="77"/>
      <c r="Q70" s="77"/>
      <c r="R70" s="77"/>
      <c r="S70" s="77"/>
    </row>
    <row r="71" spans="1:19" s="190" customFormat="1" ht="30" customHeight="1">
      <c r="A71" s="191"/>
      <c r="B71" s="202"/>
      <c r="C71" s="205"/>
      <c r="D71" s="388" t="str">
        <f>Translations!$B$558</f>
        <v>Raportowanie udoskonaleń związanych z niezgodnościami i zalecanymi ulepszeniami wynikające z art. 69 ust.4 MRR.</v>
      </c>
      <c r="E71" s="388"/>
      <c r="F71" s="388"/>
      <c r="G71" s="388"/>
      <c r="H71" s="388"/>
      <c r="I71" s="388"/>
      <c r="J71" s="388"/>
      <c r="K71" s="388"/>
      <c r="L71" s="77"/>
      <c r="M71" s="134"/>
      <c r="N71" s="77"/>
      <c r="O71" s="77"/>
      <c r="P71" s="77"/>
      <c r="Q71" s="77"/>
      <c r="R71" s="77"/>
      <c r="S71" s="77"/>
    </row>
    <row r="72" spans="1:19" s="190" customFormat="1" ht="4.5" customHeight="1">
      <c r="A72" s="200"/>
      <c r="B72" s="202"/>
      <c r="C72" s="202"/>
      <c r="D72" s="203"/>
      <c r="E72" s="204"/>
      <c r="F72" s="204"/>
      <c r="G72" s="204"/>
      <c r="H72" s="204"/>
      <c r="I72" s="204"/>
      <c r="J72" s="204"/>
      <c r="K72" s="204"/>
      <c r="L72" s="77"/>
      <c r="M72" s="134"/>
      <c r="N72" s="77"/>
      <c r="O72" s="77"/>
      <c r="P72" s="77"/>
      <c r="Q72" s="77"/>
      <c r="R72" s="77"/>
      <c r="S72" s="77"/>
    </row>
    <row r="73" spans="1:19" s="188" customFormat="1" ht="12.75" customHeight="1">
      <c r="A73" s="193"/>
      <c r="B73" s="201"/>
      <c r="C73" s="207" t="s">
        <v>713</v>
      </c>
      <c r="D73" s="395" t="str">
        <f>Translations!$B$559</f>
        <v>Czy w sprawozdaniu z weryfikacji stwierdzono niezgodności?</v>
      </c>
      <c r="E73" s="395"/>
      <c r="F73" s="395"/>
      <c r="G73" s="395"/>
      <c r="H73" s="396"/>
      <c r="I73" s="219"/>
      <c r="J73" s="389">
        <f>IF(CNTR_HasNonConform=TRUE,HYPERLINK(M73,EUconst_RelSecNonConf),"")</f>
      </c>
      <c r="K73" s="390"/>
      <c r="L73" s="77"/>
      <c r="M73" s="295" t="s">
        <v>776</v>
      </c>
      <c r="N73" s="77"/>
      <c r="O73" s="77"/>
      <c r="P73" s="77"/>
      <c r="Q73" s="77"/>
      <c r="R73" s="77"/>
      <c r="S73" s="77"/>
    </row>
    <row r="74" spans="1:19" s="190" customFormat="1" ht="4.5" customHeight="1">
      <c r="A74" s="191"/>
      <c r="B74" s="202"/>
      <c r="C74" s="207"/>
      <c r="D74" s="196"/>
      <c r="E74" s="197"/>
      <c r="F74" s="196"/>
      <c r="G74" s="196"/>
      <c r="H74" s="196"/>
      <c r="I74" s="196"/>
      <c r="J74" s="196"/>
      <c r="K74" s="196"/>
      <c r="L74" s="77"/>
      <c r="M74" s="134"/>
      <c r="N74" s="77"/>
      <c r="O74" s="77"/>
      <c r="P74" s="77"/>
      <c r="Q74" s="77"/>
      <c r="R74" s="77"/>
      <c r="S74" s="77"/>
    </row>
    <row r="75" spans="1:19" s="190" customFormat="1" ht="49.5" customHeight="1">
      <c r="A75" s="200"/>
      <c r="B75" s="202"/>
      <c r="C75" s="202"/>
      <c r="D75" s="211" t="str">
        <f>Translations!$B$560</f>
        <v>Niezgodności (sprawozdanie z weryfikacji)</v>
      </c>
      <c r="E75" s="394" t="str">
        <f>Translations!$B$561</f>
        <v>Jeżeli w sprawozdaniu z weryfikacji przygotowanym zgodnie z Rozporządzeniem UE Nr 600/2012 zidentyfikowano jakiekolwiek niezgodności, w takim przypadku operator statków powietrznych musi przekazać do właściwego organu raport z udoskonalania w celu uzyskania jego zatwierdzenia. Raport ten należy przekazać do 30 czerwca tego roku, w którym weryfikator wydał sprawozdanie z weryfikacji.</v>
      </c>
      <c r="F75" s="394"/>
      <c r="G75" s="394"/>
      <c r="H75" s="394"/>
      <c r="I75" s="394"/>
      <c r="J75" s="394"/>
      <c r="K75" s="394"/>
      <c r="L75" s="77"/>
      <c r="M75" s="134"/>
      <c r="N75" s="77"/>
      <c r="O75" s="77"/>
      <c r="P75" s="77"/>
      <c r="Q75" s="77"/>
      <c r="R75" s="77"/>
      <c r="S75" s="77"/>
    </row>
    <row r="76" spans="1:19" s="190" customFormat="1" ht="12.75" customHeight="1">
      <c r="A76" s="210"/>
      <c r="B76" s="202"/>
      <c r="C76" s="202"/>
      <c r="D76" s="203"/>
      <c r="E76" s="204"/>
      <c r="F76" s="204"/>
      <c r="G76" s="204"/>
      <c r="H76" s="204"/>
      <c r="I76" s="204"/>
      <c r="J76" s="204"/>
      <c r="K76" s="204"/>
      <c r="L76" s="77"/>
      <c r="M76" s="134"/>
      <c r="N76" s="77"/>
      <c r="O76" s="77"/>
      <c r="P76" s="77"/>
      <c r="Q76" s="77"/>
      <c r="R76" s="77"/>
      <c r="S76" s="77"/>
    </row>
    <row r="77" spans="1:19" s="188" customFormat="1" ht="12.75" customHeight="1">
      <c r="A77" s="193"/>
      <c r="B77" s="201"/>
      <c r="C77" s="207" t="s">
        <v>714</v>
      </c>
      <c r="D77" s="395" t="str">
        <f>Translations!$B$562</f>
        <v>Czy w sprawozdaniu z weryfikacji zidentyfikowano zalecane ulepszenia?</v>
      </c>
      <c r="E77" s="395"/>
      <c r="F77" s="395"/>
      <c r="G77" s="395"/>
      <c r="H77" s="396"/>
      <c r="I77" s="219"/>
      <c r="J77" s="389">
        <f>IF(CNTR_HasImprovement=TRUE,HYPERLINK(M77,EUconst_RelSecImprove),"")</f>
      </c>
      <c r="K77" s="390"/>
      <c r="L77" s="77"/>
      <c r="M77" s="295" t="s">
        <v>777</v>
      </c>
      <c r="N77" s="77"/>
      <c r="O77" s="77"/>
      <c r="P77" s="77"/>
      <c r="Q77" s="77"/>
      <c r="R77" s="77"/>
      <c r="S77" s="77"/>
    </row>
    <row r="78" spans="1:19" s="188" customFormat="1" ht="4.5" customHeight="1">
      <c r="A78" s="193"/>
      <c r="B78" s="201"/>
      <c r="C78" s="192"/>
      <c r="D78" s="192"/>
      <c r="E78" s="192"/>
      <c r="F78" s="192"/>
      <c r="G78" s="192"/>
      <c r="H78" s="192"/>
      <c r="I78" s="192"/>
      <c r="J78" s="192"/>
      <c r="K78" s="192"/>
      <c r="L78" s="77"/>
      <c r="M78" s="134"/>
      <c r="N78" s="77"/>
      <c r="O78" s="77"/>
      <c r="P78" s="77"/>
      <c r="Q78" s="77"/>
      <c r="R78" s="77"/>
      <c r="S78" s="77"/>
    </row>
    <row r="79" spans="1:19" s="190" customFormat="1" ht="51" customHeight="1">
      <c r="A79" s="210"/>
      <c r="B79" s="202"/>
      <c r="C79" s="202"/>
      <c r="D79" s="211" t="str">
        <f>Translations!$B$563</f>
        <v>Zalecane ulepszenia (sprawozdanie z weryfikacji)</v>
      </c>
      <c r="E79" s="394" t="str">
        <f>Translations!$B$564</f>
        <v>Jeżeli w sprawozdaniu z weryfikacji przygotowanym zgodnie z Rozporządzeniem UE Nr 600/2012 zidentyfikowano zalecane ulepszenia (na podstawie art. 30 ust.1 ww. rozporządzenia), w takim przypadku operator statków powietrznych musi przekazać do właściwego organu raport z udoskonalania w celu uzyskania jego zatwierdzenia. Raport ten należy przekazać do 30 czerwca tego roku w którym weryfikator wydał sprawozdanie z weryfikacji. </v>
      </c>
      <c r="F79" s="394"/>
      <c r="G79" s="394"/>
      <c r="H79" s="394"/>
      <c r="I79" s="394"/>
      <c r="J79" s="394"/>
      <c r="K79" s="394"/>
      <c r="L79" s="77"/>
      <c r="M79" s="134"/>
      <c r="N79" s="77"/>
      <c r="O79" s="77"/>
      <c r="P79" s="77"/>
      <c r="Q79" s="77"/>
      <c r="R79" s="77"/>
      <c r="S79" s="77"/>
    </row>
    <row r="80" spans="1:19" s="190" customFormat="1" ht="12.75" customHeight="1">
      <c r="A80" s="200"/>
      <c r="B80" s="202"/>
      <c r="C80" s="201"/>
      <c r="D80" s="202"/>
      <c r="E80" s="203"/>
      <c r="F80" s="204"/>
      <c r="G80" s="204"/>
      <c r="H80" s="204"/>
      <c r="I80" s="204"/>
      <c r="J80" s="204"/>
      <c r="K80" s="204"/>
      <c r="L80" s="77"/>
      <c r="M80" s="134"/>
      <c r="N80" s="77"/>
      <c r="O80" s="77"/>
      <c r="P80" s="77"/>
      <c r="Q80" s="77"/>
      <c r="R80" s="77"/>
      <c r="S80" s="77"/>
    </row>
    <row r="81" spans="1:19" s="190" customFormat="1" ht="13.5" thickBot="1">
      <c r="A81" s="212"/>
      <c r="B81" s="12"/>
      <c r="C81" s="213"/>
      <c r="D81" s="214"/>
      <c r="E81" s="215"/>
      <c r="F81" s="216"/>
      <c r="G81" s="217"/>
      <c r="H81" s="217"/>
      <c r="I81" s="217"/>
      <c r="J81" s="217"/>
      <c r="K81" s="217"/>
      <c r="L81" s="77"/>
      <c r="M81" s="134"/>
      <c r="N81" s="77"/>
      <c r="O81" s="77"/>
      <c r="P81" s="77"/>
      <c r="Q81" s="77"/>
      <c r="R81" s="77"/>
      <c r="S81" s="77"/>
    </row>
    <row r="82" spans="2:19" ht="12.75">
      <c r="B82" s="78"/>
      <c r="C82" s="98"/>
      <c r="D82" s="118"/>
      <c r="E82" s="80"/>
      <c r="F82" s="80"/>
      <c r="G82" s="99"/>
      <c r="H82" s="99"/>
      <c r="I82" s="91"/>
      <c r="J82" s="91"/>
      <c r="K82" s="91"/>
      <c r="L82" s="77"/>
      <c r="N82" s="77"/>
      <c r="O82" s="77"/>
      <c r="P82" s="77"/>
      <c r="Q82" s="77"/>
      <c r="R82" s="77"/>
      <c r="S82" s="77"/>
    </row>
    <row r="83" spans="3:11" ht="12.75">
      <c r="C83" s="78"/>
      <c r="D83" s="410" t="str">
        <f>Translations!$B$565</f>
        <v>&lt;&lt;&lt; Kliknij tu, aby przejść do sekcji 3 "Zidentyfikowane niezgodności" &gt;&gt;&gt;</v>
      </c>
      <c r="E83" s="410"/>
      <c r="F83" s="410"/>
      <c r="G83" s="410"/>
      <c r="H83" s="410"/>
      <c r="I83" s="411"/>
      <c r="J83" s="411"/>
      <c r="K83" s="78"/>
    </row>
    <row r="91" ht="15.75">
      <c r="B91" s="100"/>
    </row>
  </sheetData>
  <sheetProtection sheet="1" objects="1" scenarios="1" formatCells="0" formatColumns="0" formatRows="0"/>
  <mergeCells count="68">
    <mergeCell ref="I24:K24"/>
    <mergeCell ref="D22:H22"/>
    <mergeCell ref="D24:H24"/>
    <mergeCell ref="D26:K26"/>
    <mergeCell ref="I36:K36"/>
    <mergeCell ref="D25:K25"/>
    <mergeCell ref="I30:K30"/>
    <mergeCell ref="I33:K33"/>
    <mergeCell ref="D83:J83"/>
    <mergeCell ref="D15:K15"/>
    <mergeCell ref="D16:H17"/>
    <mergeCell ref="D18:K18"/>
    <mergeCell ref="D32:K32"/>
    <mergeCell ref="I29:K29"/>
    <mergeCell ref="D19:H19"/>
    <mergeCell ref="I62:K62"/>
    <mergeCell ref="I47:K47"/>
    <mergeCell ref="I37:K37"/>
    <mergeCell ref="I10:K10"/>
    <mergeCell ref="D10:H10"/>
    <mergeCell ref="I28:K28"/>
    <mergeCell ref="I61:K61"/>
    <mergeCell ref="D42:K42"/>
    <mergeCell ref="I38:K38"/>
    <mergeCell ref="I51:K51"/>
    <mergeCell ref="I44:K44"/>
    <mergeCell ref="D54:K54"/>
    <mergeCell ref="I19:K19"/>
    <mergeCell ref="C3:K3"/>
    <mergeCell ref="I13:K13"/>
    <mergeCell ref="D13:H13"/>
    <mergeCell ref="D12:K12"/>
    <mergeCell ref="I40:K40"/>
    <mergeCell ref="D21:K21"/>
    <mergeCell ref="I22:K22"/>
    <mergeCell ref="D7:H7"/>
    <mergeCell ref="I27:K27"/>
    <mergeCell ref="D9:K9"/>
    <mergeCell ref="I46:K46"/>
    <mergeCell ref="I65:K65"/>
    <mergeCell ref="I58:K58"/>
    <mergeCell ref="I55:K55"/>
    <mergeCell ref="I64:K64"/>
    <mergeCell ref="I35:K35"/>
    <mergeCell ref="D43:K43"/>
    <mergeCell ref="I59:K59"/>
    <mergeCell ref="I56:K56"/>
    <mergeCell ref="I57:K57"/>
    <mergeCell ref="E79:K79"/>
    <mergeCell ref="E75:K75"/>
    <mergeCell ref="D77:H77"/>
    <mergeCell ref="D73:H73"/>
    <mergeCell ref="D5:K5"/>
    <mergeCell ref="D67:K67"/>
    <mergeCell ref="I39:K39"/>
    <mergeCell ref="I16:K16"/>
    <mergeCell ref="I50:K50"/>
    <mergeCell ref="I49:K49"/>
    <mergeCell ref="D8:H8"/>
    <mergeCell ref="I7:K8"/>
    <mergeCell ref="D69:K69"/>
    <mergeCell ref="D71:K71"/>
    <mergeCell ref="J73:K73"/>
    <mergeCell ref="J77:K77"/>
    <mergeCell ref="I60:K60"/>
    <mergeCell ref="I63:K63"/>
    <mergeCell ref="I45:K45"/>
    <mergeCell ref="I34:K34"/>
  </mergeCells>
  <conditionalFormatting sqref="D18">
    <cfRule type="expression" priority="1" dxfId="0" stopIfTrue="1">
      <formula>$M$19</formula>
    </cfRule>
  </conditionalFormatting>
  <conditionalFormatting sqref="D19">
    <cfRule type="expression" priority="2" dxfId="0" stopIfTrue="1">
      <formula>$M$19</formula>
    </cfRule>
  </conditionalFormatting>
  <conditionalFormatting sqref="I19:K19">
    <cfRule type="expression" priority="3" dxfId="61" stopIfTrue="1">
      <formula>$M$19</formula>
    </cfRule>
  </conditionalFormatting>
  <dataValidations count="7">
    <dataValidation type="list" allowBlank="1" showInputMessage="1" showErrorMessage="1" sqref="I16:K16 I19">
      <formula1>notapplicable</formula1>
    </dataValidation>
    <dataValidation type="list" allowBlank="1" showInputMessage="1" showErrorMessage="1" sqref="I24:K24">
      <formula1>CompetentAuthorities</formula1>
    </dataValidation>
    <dataValidation type="list" allowBlank="1" showInputMessage="1" showErrorMessage="1" sqref="I28:K28 I30:K30">
      <formula1>aviationauthorities</formula1>
    </dataValidation>
    <dataValidation type="list" allowBlank="1" showInputMessage="1" showErrorMessage="1" sqref="I55:K55 I44">
      <formula1>Title</formula1>
    </dataValidation>
    <dataValidation type="list" allowBlank="1" showInputMessage="1" showErrorMessage="1" sqref="I22:K22">
      <formula1>memberstates</formula1>
    </dataValidation>
    <dataValidation type="list" allowBlank="1" showInputMessage="1" showErrorMessage="1" sqref="I65:K65 I38:K38">
      <formula1>worldcountries</formula1>
    </dataValidation>
    <dataValidation type="list" allowBlank="1" showInputMessage="1" showErrorMessage="1" sqref="I73 I77">
      <formula1>TrueFalse</formula1>
    </dataValidation>
  </dataValidations>
  <hyperlinks>
    <hyperlink ref="D83:H83" location="'Emissions overview'!A1" display="&lt;&lt;&lt; Click here to proceed to section 4 &quot;Information about the monitoring plan&quot; &gt;&gt;&gt;"/>
    <hyperlink ref="D83:J83" location="JUMP_B" display="&lt;&lt;&lt; Click here to proceed to section 3 &quot;Verifier's findings of non-conformities/misstatements&quot; &gt;&gt;&gt;"/>
  </hyperlinks>
  <printOptions/>
  <pageMargins left="0.7874015748031497" right="0.7874015748031497" top="0.7874015748031497" bottom="0.7874015748031497" header="0.3937007874015748" footer="0.3937007874015748"/>
  <pageSetup fitToHeight="2" horizontalDpi="600" verticalDpi="600" orientation="portrait" paperSize="9" scale="79" r:id="rId1"/>
  <headerFooter alignWithMargins="0">
    <oddHeader>&amp;R&amp;D, &amp;T</oddHeader>
    <oddFooter>&amp;L&amp;F, &amp;A&amp;R&amp;P / &amp;N</oddFooter>
  </headerFooter>
  <rowBreaks count="1" manualBreakCount="1">
    <brk id="52"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R168"/>
  <sheetViews>
    <sheetView view="pageBreakPreview" zoomScale="175" zoomScaleSheetLayoutView="175" zoomScalePageLayoutView="0" workbookViewId="0" topLeftCell="B2">
      <selection activeCell="T10" sqref="T10"/>
    </sheetView>
  </sheetViews>
  <sheetFormatPr defaultColWidth="11.421875" defaultRowHeight="12.75"/>
  <cols>
    <col min="1" max="1" width="3.421875" style="221" hidden="1" customWidth="1"/>
    <col min="2" max="2" width="3.421875" style="221" customWidth="1"/>
    <col min="3" max="4" width="4.7109375" style="221" customWidth="1"/>
    <col min="5" max="12" width="12.7109375" style="221" customWidth="1"/>
    <col min="13" max="13" width="9.140625" style="235" customWidth="1"/>
    <col min="14" max="14" width="15.7109375" style="221" hidden="1" customWidth="1"/>
    <col min="15" max="18" width="12.7109375" style="222" hidden="1" customWidth="1"/>
    <col min="19" max="16384" width="11.421875" style="223" customWidth="1"/>
  </cols>
  <sheetData>
    <row r="1" spans="1:18" ht="12.75" hidden="1">
      <c r="A1" s="220" t="s">
        <v>666</v>
      </c>
      <c r="B1" s="277"/>
      <c r="C1" s="277"/>
      <c r="D1" s="283"/>
      <c r="E1" s="277"/>
      <c r="F1" s="277"/>
      <c r="G1" s="277"/>
      <c r="H1" s="277"/>
      <c r="I1" s="277"/>
      <c r="J1" s="277"/>
      <c r="K1" s="277"/>
      <c r="L1" s="277"/>
      <c r="M1" s="277"/>
      <c r="N1" s="221" t="s">
        <v>666</v>
      </c>
      <c r="O1" s="222" t="s">
        <v>666</v>
      </c>
      <c r="P1" s="222" t="s">
        <v>666</v>
      </c>
      <c r="Q1" s="222" t="s">
        <v>666</v>
      </c>
      <c r="R1" s="222" t="s">
        <v>666</v>
      </c>
    </row>
    <row r="2" spans="1:13" ht="12.75" customHeight="1" thickBot="1">
      <c r="A2" s="224"/>
      <c r="B2" s="227"/>
      <c r="C2" s="225"/>
      <c r="D2" s="226"/>
      <c r="E2" s="227"/>
      <c r="F2" s="226"/>
      <c r="G2" s="226"/>
      <c r="H2" s="227"/>
      <c r="I2" s="227"/>
      <c r="J2" s="227"/>
      <c r="K2" s="228"/>
      <c r="L2" s="228"/>
      <c r="M2" s="228"/>
    </row>
    <row r="3" spans="1:18" s="234" customFormat="1" ht="25.5" customHeight="1" thickBot="1">
      <c r="A3" s="229"/>
      <c r="B3" s="248"/>
      <c r="C3" s="435" t="str">
        <f>Translations!$B$566</f>
        <v>Sprawozdanie z weryfikacji - Niezgodności</v>
      </c>
      <c r="D3" s="435"/>
      <c r="E3" s="435"/>
      <c r="F3" s="435"/>
      <c r="G3" s="435"/>
      <c r="H3" s="435"/>
      <c r="I3" s="435"/>
      <c r="J3" s="436" t="str">
        <f>IF(CNTR_HasNonConform=TRUE,EUconst_Relevant,IF(COUNTA(CNTR_ListRelevantSections)&gt;0,EUconst_NotRelevant,EUconst_Relevant))</f>
        <v>Dotyczy</v>
      </c>
      <c r="K3" s="437"/>
      <c r="L3" s="438"/>
      <c r="M3" s="284"/>
      <c r="N3" s="231"/>
      <c r="O3" s="232" t="s">
        <v>758</v>
      </c>
      <c r="P3" s="233"/>
      <c r="Q3" s="288" t="s">
        <v>721</v>
      </c>
      <c r="R3" s="289" t="str">
        <f>ADDRESS(ROW($B$2),COLUMN($B$2))&amp;":"&amp;ADDRESS(MATCH("PRINT",$N:$N,0)+ROW($N$26)-ROW($N$13),COLUMN($M$2))</f>
        <v>$B$2:$M$26</v>
      </c>
    </row>
    <row r="4" spans="1:12" ht="12.75">
      <c r="A4" s="224"/>
      <c r="B4" s="235"/>
      <c r="C4" s="235"/>
      <c r="D4" s="226"/>
      <c r="E4" s="235"/>
      <c r="F4" s="235"/>
      <c r="G4" s="235"/>
      <c r="H4" s="235"/>
      <c r="I4" s="235"/>
      <c r="J4" s="235"/>
      <c r="K4" s="235"/>
      <c r="L4" s="235"/>
    </row>
    <row r="5" spans="1:18" s="242" customFormat="1" ht="18.75" customHeight="1">
      <c r="A5" s="238"/>
      <c r="B5" s="284"/>
      <c r="C5" s="239">
        <v>3</v>
      </c>
      <c r="D5" s="439" t="str">
        <f>Translations!$B$567</f>
        <v>Ustalenia odnoszące się do niezgodności</v>
      </c>
      <c r="E5" s="439"/>
      <c r="F5" s="439"/>
      <c r="G5" s="439"/>
      <c r="H5" s="439"/>
      <c r="I5" s="439"/>
      <c r="J5" s="439"/>
      <c r="K5" s="439"/>
      <c r="L5" s="439"/>
      <c r="M5" s="284"/>
      <c r="N5" s="221"/>
      <c r="O5" s="135"/>
      <c r="P5" s="135"/>
      <c r="Q5" s="135"/>
      <c r="R5" s="241"/>
    </row>
    <row r="6" spans="1:18" s="242" customFormat="1" ht="12.75" customHeight="1">
      <c r="A6" s="238"/>
      <c r="B6" s="284"/>
      <c r="C6" s="243"/>
      <c r="D6" s="243"/>
      <c r="E6" s="243"/>
      <c r="F6" s="243"/>
      <c r="G6" s="243"/>
      <c r="H6" s="243"/>
      <c r="I6" s="243"/>
      <c r="J6" s="243"/>
      <c r="K6" s="243"/>
      <c r="L6" s="243"/>
      <c r="M6" s="285"/>
      <c r="N6" s="221"/>
      <c r="O6" s="135"/>
      <c r="P6" s="135"/>
      <c r="Q6" s="135"/>
      <c r="R6" s="241"/>
    </row>
    <row r="7" spans="1:18" s="242" customFormat="1" ht="25.5" customHeight="1">
      <c r="A7" s="238"/>
      <c r="B7" s="284"/>
      <c r="C7" s="243"/>
      <c r="D7" s="243"/>
      <c r="E7" s="440" t="str">
        <f>Translations!$B$568</f>
        <v>Artykuł 69 ust.4 MMR stwierdza, że sprawozdanie z weryfikacji sporządzone zgodnie z rozporządzeniem (UE) nr 600/2012 może zawierać ustalenia odnoszące się do niezgodności. </v>
      </c>
      <c r="F7" s="440"/>
      <c r="G7" s="440"/>
      <c r="H7" s="440"/>
      <c r="I7" s="440"/>
      <c r="J7" s="440"/>
      <c r="K7" s="440"/>
      <c r="L7" s="440"/>
      <c r="M7" s="285"/>
      <c r="N7" s="221"/>
      <c r="O7" s="135"/>
      <c r="P7" s="135"/>
      <c r="Q7" s="222"/>
      <c r="R7" s="241"/>
    </row>
    <row r="8" spans="1:18" s="242" customFormat="1" ht="38.25" customHeight="1">
      <c r="A8" s="238"/>
      <c r="B8" s="284"/>
      <c r="C8" s="243"/>
      <c r="D8" s="243"/>
      <c r="E8" s="433" t="str">
        <f>Translations!$B$569</f>
        <v>Jeżeli takie ustalenia lub zalecenia ulepszeń są zawarte w sprawozdaniu z weryfikacji, w takim przypadku operator statków powietrznych musi przedłożyć raport do 30 czerwca roku, w którym weryfikator sporządził sprawozdanie z weryfikacji, opisując w nim w jaki sposób i kiedy naprawił lub planuje naprawić zidentyfikowane niezgodności. </v>
      </c>
      <c r="F8" s="433"/>
      <c r="G8" s="433"/>
      <c r="H8" s="433"/>
      <c r="I8" s="433"/>
      <c r="J8" s="433"/>
      <c r="K8" s="433"/>
      <c r="L8" s="433"/>
      <c r="M8" s="285"/>
      <c r="N8" s="221"/>
      <c r="O8" s="135"/>
      <c r="P8" s="135"/>
      <c r="Q8" s="222"/>
      <c r="R8" s="241"/>
    </row>
    <row r="9" spans="1:18" s="253" customFormat="1" ht="25.5" customHeight="1">
      <c r="A9" s="238"/>
      <c r="B9" s="228"/>
      <c r="C9" s="248"/>
      <c r="D9" s="249"/>
      <c r="E9" s="433" t="str">
        <f>Translations!$B$570</f>
        <v>Proszę odnieść się tutaj do odpowiednich ustaleń ze sprawozdania z weryfikacji i opisać podejmowane działania i ramy czasowe ich wdrożenia.</v>
      </c>
      <c r="F9" s="433"/>
      <c r="G9" s="433"/>
      <c r="H9" s="433"/>
      <c r="I9" s="433"/>
      <c r="J9" s="433"/>
      <c r="K9" s="433"/>
      <c r="L9" s="433"/>
      <c r="M9" s="285"/>
      <c r="N9" s="221"/>
      <c r="O9" s="250"/>
      <c r="P9" s="250"/>
      <c r="Q9" s="251"/>
      <c r="R9" s="252"/>
    </row>
    <row r="10" spans="1:18" s="242" customFormat="1" ht="38.25" customHeight="1">
      <c r="A10" s="238"/>
      <c r="B10" s="284"/>
      <c r="C10" s="243"/>
      <c r="D10" s="243"/>
      <c r="E10" s="434" t="str">
        <f>Translations!$B$594</f>
        <v>UWAGA! Raportowanie udoskonaleń w tym formularzu nie powoduje automatycznej aktualizacji planu monitorowania. W przypadku gdy wdrożenie udoskonalenia wymaga zmiany planu monitorowania (zobacz art. 15 rozporządzenia MRR), zaktualizowany plan monitorowania musi zostać przekazany do właściwego organu w celu zatwierdzenia zgodnie z normalną ścieżką postępowania w praktyce  administracyjnej.</v>
      </c>
      <c r="F10" s="434"/>
      <c r="G10" s="434"/>
      <c r="H10" s="434"/>
      <c r="I10" s="434"/>
      <c r="J10" s="434"/>
      <c r="K10" s="434"/>
      <c r="L10" s="434"/>
      <c r="M10" s="285"/>
      <c r="N10" s="221"/>
      <c r="O10" s="135"/>
      <c r="P10" s="135"/>
      <c r="Q10" s="222"/>
      <c r="R10" s="241"/>
    </row>
    <row r="11" spans="1:13" ht="12.75" customHeight="1" thickBot="1">
      <c r="A11" s="224"/>
      <c r="B11" s="228"/>
      <c r="C11" s="256"/>
      <c r="D11" s="257"/>
      <c r="E11" s="257"/>
      <c r="F11" s="257"/>
      <c r="G11" s="257"/>
      <c r="H11" s="257"/>
      <c r="I11" s="257"/>
      <c r="J11" s="257"/>
      <c r="K11" s="257"/>
      <c r="L11" s="257"/>
      <c r="M11" s="237"/>
    </row>
    <row r="12" spans="1:13" ht="12.75" customHeight="1" thickBot="1">
      <c r="A12" s="224"/>
      <c r="B12" s="228"/>
      <c r="C12" s="243"/>
      <c r="D12" s="258"/>
      <c r="E12" s="259"/>
      <c r="F12" s="259"/>
      <c r="G12" s="259"/>
      <c r="H12" s="259"/>
      <c r="I12" s="259"/>
      <c r="J12" s="259"/>
      <c r="K12" s="259"/>
      <c r="L12" s="259"/>
      <c r="M12" s="285"/>
    </row>
    <row r="13" spans="1:18" ht="15.75" customHeight="1" thickBot="1">
      <c r="A13" s="281">
        <f>IF(COUNTA(H13,J13,F17:L25)=0,"","PRINT")</f>
      </c>
      <c r="B13" s="284"/>
      <c r="C13" s="260">
        <v>1</v>
      </c>
      <c r="D13" s="255" t="s">
        <v>713</v>
      </c>
      <c r="E13" s="418" t="str">
        <f>Translations!$B$572</f>
        <v>Planowane/podjęte działania:</v>
      </c>
      <c r="F13" s="418"/>
      <c r="G13" s="418"/>
      <c r="H13" s="279"/>
      <c r="I13" s="262" t="str">
        <f>Translations!$B$573</f>
        <v>Od kiedy?</v>
      </c>
      <c r="J13" s="280"/>
      <c r="K13" s="263"/>
      <c r="L13" s="263"/>
      <c r="M13" s="285"/>
      <c r="N13" s="282" t="str">
        <f>IF(COUNTIF(A:A,"PRINT")=0,"PRINT",IF(AND(COUNTA(H13,J13,F17:L25)&gt;0,COUNTIF(N14:$N$168,"PRINT")=0),"PRINT",""))</f>
        <v>PRINT</v>
      </c>
      <c r="Q13" s="264" t="b">
        <f>CNTR_VerNonConf=EUconst_NotRelevant</f>
        <v>0</v>
      </c>
      <c r="R13" s="264" t="b">
        <f>OR(Q13=TRUE,AND(H13&lt;&gt;"",H13=FALSE))</f>
        <v>0</v>
      </c>
    </row>
    <row r="14" spans="1:13" ht="4.5" customHeight="1">
      <c r="A14" s="224"/>
      <c r="B14" s="228"/>
      <c r="C14" s="254"/>
      <c r="D14" s="258"/>
      <c r="E14" s="263"/>
      <c r="F14" s="263"/>
      <c r="G14" s="263"/>
      <c r="H14" s="263"/>
      <c r="I14" s="263"/>
      <c r="J14" s="263"/>
      <c r="K14" s="263"/>
      <c r="L14" s="263"/>
      <c r="M14" s="285"/>
    </row>
    <row r="15" spans="1:13" ht="15.75" customHeight="1">
      <c r="A15" s="224"/>
      <c r="B15" s="228"/>
      <c r="C15" s="254"/>
      <c r="D15" s="255" t="s">
        <v>714</v>
      </c>
      <c r="E15" s="419" t="str">
        <f>Translations!$B$574</f>
        <v>Opis:</v>
      </c>
      <c r="F15" s="419"/>
      <c r="G15" s="419"/>
      <c r="H15" s="419"/>
      <c r="I15" s="419"/>
      <c r="J15" s="419"/>
      <c r="K15" s="419"/>
      <c r="L15" s="419"/>
      <c r="M15" s="285"/>
    </row>
    <row r="16" spans="1:18" s="253" customFormat="1" ht="25.5" customHeight="1">
      <c r="A16" s="238"/>
      <c r="B16" s="228"/>
      <c r="C16" s="248"/>
      <c r="D16" s="265"/>
      <c r="E16" s="420" t="str">
        <f>Translations!$B$575</f>
        <v>W przypadku, gdy potrzebują Państwo większej ilości miejsca na opis należy użyć zewnętrznych plików i wprowadzić tutaj odniesienia do nich.</v>
      </c>
      <c r="F16" s="420"/>
      <c r="G16" s="420"/>
      <c r="H16" s="420"/>
      <c r="I16" s="420"/>
      <c r="J16" s="420"/>
      <c r="K16" s="420"/>
      <c r="L16" s="266"/>
      <c r="M16" s="285"/>
      <c r="N16" s="221"/>
      <c r="O16" s="250"/>
      <c r="P16" s="250"/>
      <c r="Q16" s="251"/>
      <c r="R16" s="252"/>
    </row>
    <row r="17" spans="1:18" ht="12.75">
      <c r="A17" s="224"/>
      <c r="B17" s="228"/>
      <c r="C17" s="243"/>
      <c r="D17" s="258"/>
      <c r="E17" s="286" t="str">
        <f>Translations!$B$80</f>
        <v>Tytuł:</v>
      </c>
      <c r="F17" s="421"/>
      <c r="G17" s="422"/>
      <c r="H17" s="422"/>
      <c r="I17" s="422"/>
      <c r="J17" s="422"/>
      <c r="K17" s="422"/>
      <c r="L17" s="423"/>
      <c r="M17" s="285"/>
      <c r="R17" s="267" t="b">
        <f>Q13</f>
        <v>0</v>
      </c>
    </row>
    <row r="18" spans="1:18" ht="12.75">
      <c r="A18" s="224"/>
      <c r="B18" s="228"/>
      <c r="C18" s="243"/>
      <c r="D18" s="258"/>
      <c r="E18" s="286" t="str">
        <f>Translations!$B$574</f>
        <v>Opis:</v>
      </c>
      <c r="F18" s="424"/>
      <c r="G18" s="425"/>
      <c r="H18" s="425"/>
      <c r="I18" s="425"/>
      <c r="J18" s="425"/>
      <c r="K18" s="425"/>
      <c r="L18" s="426"/>
      <c r="M18" s="237"/>
      <c r="O18" s="268"/>
      <c r="R18" s="267" t="b">
        <f>R17</f>
        <v>0</v>
      </c>
    </row>
    <row r="19" spans="1:18" ht="12.75">
      <c r="A19" s="224"/>
      <c r="B19" s="228"/>
      <c r="C19" s="243"/>
      <c r="D19" s="258"/>
      <c r="E19" s="235"/>
      <c r="F19" s="427"/>
      <c r="G19" s="428"/>
      <c r="H19" s="428"/>
      <c r="I19" s="428"/>
      <c r="J19" s="428"/>
      <c r="K19" s="428"/>
      <c r="L19" s="429"/>
      <c r="M19" s="237"/>
      <c r="R19" s="267" t="b">
        <f aca="true" t="shared" si="0" ref="R19:R25">R18</f>
        <v>0</v>
      </c>
    </row>
    <row r="20" spans="1:18" ht="12.75">
      <c r="A20" s="224"/>
      <c r="B20" s="228"/>
      <c r="C20" s="243"/>
      <c r="D20" s="258"/>
      <c r="E20" s="235"/>
      <c r="F20" s="427"/>
      <c r="G20" s="428"/>
      <c r="H20" s="428"/>
      <c r="I20" s="428"/>
      <c r="J20" s="428"/>
      <c r="K20" s="428"/>
      <c r="L20" s="429"/>
      <c r="M20" s="237"/>
      <c r="R20" s="267" t="b">
        <f t="shared" si="0"/>
        <v>0</v>
      </c>
    </row>
    <row r="21" spans="1:18" ht="12.75">
      <c r="A21" s="224"/>
      <c r="B21" s="228"/>
      <c r="C21" s="243"/>
      <c r="D21" s="258"/>
      <c r="E21" s="235"/>
      <c r="F21" s="427"/>
      <c r="G21" s="428"/>
      <c r="H21" s="428"/>
      <c r="I21" s="428"/>
      <c r="J21" s="428"/>
      <c r="K21" s="428"/>
      <c r="L21" s="429"/>
      <c r="M21" s="237"/>
      <c r="R21" s="267" t="b">
        <f t="shared" si="0"/>
        <v>0</v>
      </c>
    </row>
    <row r="22" spans="1:18" ht="12.75">
      <c r="A22" s="224"/>
      <c r="B22" s="228"/>
      <c r="C22" s="243"/>
      <c r="D22" s="258"/>
      <c r="E22" s="235"/>
      <c r="F22" s="427"/>
      <c r="G22" s="428"/>
      <c r="H22" s="428"/>
      <c r="I22" s="428"/>
      <c r="J22" s="428"/>
      <c r="K22" s="428"/>
      <c r="L22" s="429"/>
      <c r="M22" s="237"/>
      <c r="R22" s="267" t="b">
        <f t="shared" si="0"/>
        <v>0</v>
      </c>
    </row>
    <row r="23" spans="1:18" ht="12.75">
      <c r="A23" s="224"/>
      <c r="B23" s="228"/>
      <c r="C23" s="243"/>
      <c r="D23" s="258"/>
      <c r="E23" s="235"/>
      <c r="F23" s="427"/>
      <c r="G23" s="428"/>
      <c r="H23" s="428"/>
      <c r="I23" s="428"/>
      <c r="J23" s="428"/>
      <c r="K23" s="428"/>
      <c r="L23" s="429"/>
      <c r="M23" s="237"/>
      <c r="R23" s="267" t="b">
        <f t="shared" si="0"/>
        <v>0</v>
      </c>
    </row>
    <row r="24" spans="1:18" ht="12.75">
      <c r="A24" s="224"/>
      <c r="B24" s="228"/>
      <c r="C24" s="243"/>
      <c r="D24" s="258"/>
      <c r="E24" s="235"/>
      <c r="F24" s="427"/>
      <c r="G24" s="428"/>
      <c r="H24" s="428"/>
      <c r="I24" s="428"/>
      <c r="J24" s="428"/>
      <c r="K24" s="428"/>
      <c r="L24" s="429"/>
      <c r="M24" s="237"/>
      <c r="R24" s="267" t="b">
        <f t="shared" si="0"/>
        <v>0</v>
      </c>
    </row>
    <row r="25" spans="1:18" ht="12.75">
      <c r="A25" s="224"/>
      <c r="B25" s="228"/>
      <c r="C25" s="243"/>
      <c r="D25" s="258"/>
      <c r="E25" s="235"/>
      <c r="F25" s="430"/>
      <c r="G25" s="431"/>
      <c r="H25" s="431"/>
      <c r="I25" s="431"/>
      <c r="J25" s="431"/>
      <c r="K25" s="431"/>
      <c r="L25" s="432"/>
      <c r="M25" s="237"/>
      <c r="R25" s="267" t="b">
        <f t="shared" si="0"/>
        <v>0</v>
      </c>
    </row>
    <row r="26" spans="1:13" ht="13.5" thickBot="1">
      <c r="A26" s="224"/>
      <c r="B26" s="228"/>
      <c r="C26" s="256"/>
      <c r="D26" s="257"/>
      <c r="E26" s="269"/>
      <c r="F26" s="270"/>
      <c r="G26" s="271"/>
      <c r="H26" s="271"/>
      <c r="I26" s="271"/>
      <c r="J26" s="271"/>
      <c r="K26" s="271"/>
      <c r="L26" s="271"/>
      <c r="M26" s="237"/>
    </row>
    <row r="27" spans="1:13" ht="12.75" customHeight="1" thickBot="1">
      <c r="A27" s="224"/>
      <c r="B27" s="228"/>
      <c r="C27" s="243"/>
      <c r="D27" s="258"/>
      <c r="E27" s="259"/>
      <c r="F27" s="259"/>
      <c r="G27" s="259"/>
      <c r="H27" s="259"/>
      <c r="I27" s="259"/>
      <c r="J27" s="259"/>
      <c r="K27" s="259"/>
      <c r="L27" s="259"/>
      <c r="M27" s="237"/>
    </row>
    <row r="28" spans="1:18" ht="15.75" customHeight="1" thickBot="1">
      <c r="A28" s="281">
        <f>IF(COUNTA(H28,J28,F32:L40)=0,"","PRINT")</f>
      </c>
      <c r="B28" s="284"/>
      <c r="C28" s="260">
        <f>C13+1</f>
        <v>2</v>
      </c>
      <c r="D28" s="255" t="s">
        <v>713</v>
      </c>
      <c r="E28" s="418" t="str">
        <f>Translations!$B$572</f>
        <v>Planowane/podjęte działania:</v>
      </c>
      <c r="F28" s="418"/>
      <c r="G28" s="418"/>
      <c r="H28" s="279"/>
      <c r="I28" s="262" t="str">
        <f>Translations!$B$573</f>
        <v>Od kiedy?</v>
      </c>
      <c r="J28" s="280"/>
      <c r="K28" s="263"/>
      <c r="L28" s="263"/>
      <c r="M28" s="237"/>
      <c r="N28" s="282">
        <f>IF(AND(COUNTA(H28,J28,F32:L40)&gt;0,COUNTIF(N29:$N$168,"PRINT")=0),"PRINT","")</f>
      </c>
      <c r="Q28" s="264" t="b">
        <f>CNTR_VerNonConf=EUconst_NotRelevant</f>
        <v>0</v>
      </c>
      <c r="R28" s="264" t="b">
        <f>OR(Q28=TRUE,AND(H28&lt;&gt;"",H28=FALSE))</f>
        <v>0</v>
      </c>
    </row>
    <row r="29" spans="1:13" ht="4.5" customHeight="1">
      <c r="A29" s="224"/>
      <c r="B29" s="228"/>
      <c r="C29" s="254"/>
      <c r="D29" s="258"/>
      <c r="E29" s="263"/>
      <c r="F29" s="263"/>
      <c r="G29" s="263"/>
      <c r="H29" s="263"/>
      <c r="I29" s="263"/>
      <c r="J29" s="263"/>
      <c r="K29" s="263"/>
      <c r="L29" s="263"/>
      <c r="M29" s="237"/>
    </row>
    <row r="30" spans="1:13" ht="15.75" customHeight="1">
      <c r="A30" s="224"/>
      <c r="B30" s="228"/>
      <c r="C30" s="254"/>
      <c r="D30" s="255" t="s">
        <v>714</v>
      </c>
      <c r="E30" s="419" t="str">
        <f>Translations!$B$574</f>
        <v>Opis:</v>
      </c>
      <c r="F30" s="419"/>
      <c r="G30" s="419"/>
      <c r="H30" s="419"/>
      <c r="I30" s="419"/>
      <c r="J30" s="419"/>
      <c r="K30" s="419"/>
      <c r="L30" s="419"/>
      <c r="M30" s="237"/>
    </row>
    <row r="31" spans="1:18" s="253" customFormat="1" ht="25.5" customHeight="1">
      <c r="A31" s="238"/>
      <c r="B31" s="228"/>
      <c r="C31" s="248"/>
      <c r="D31" s="265"/>
      <c r="E31" s="420" t="str">
        <f>Translations!$B$575</f>
        <v>W przypadku, gdy potrzebują Państwo większej ilości miejsca na opis należy użyć zewnętrznych plików i wprowadzić tutaj odniesienia do nich.</v>
      </c>
      <c r="F31" s="420"/>
      <c r="G31" s="420"/>
      <c r="H31" s="420"/>
      <c r="I31" s="420"/>
      <c r="J31" s="420"/>
      <c r="K31" s="420"/>
      <c r="L31" s="266"/>
      <c r="M31" s="284"/>
      <c r="N31" s="221"/>
      <c r="O31" s="250"/>
      <c r="P31" s="250"/>
      <c r="Q31" s="251"/>
      <c r="R31" s="252"/>
    </row>
    <row r="32" spans="1:18" ht="12.75">
      <c r="A32" s="224"/>
      <c r="B32" s="228"/>
      <c r="C32" s="243"/>
      <c r="D32" s="258"/>
      <c r="E32" s="286" t="str">
        <f>Translations!$B$80</f>
        <v>Tytuł:</v>
      </c>
      <c r="F32" s="421"/>
      <c r="G32" s="422"/>
      <c r="H32" s="422"/>
      <c r="I32" s="422"/>
      <c r="J32" s="422"/>
      <c r="K32" s="422"/>
      <c r="L32" s="423"/>
      <c r="M32" s="237"/>
      <c r="R32" s="267" t="b">
        <f>Q28</f>
        <v>0</v>
      </c>
    </row>
    <row r="33" spans="1:18" ht="12.75">
      <c r="A33" s="224"/>
      <c r="B33" s="228"/>
      <c r="C33" s="243"/>
      <c r="D33" s="258"/>
      <c r="E33" s="286" t="str">
        <f>Translations!$B$574</f>
        <v>Opis:</v>
      </c>
      <c r="F33" s="424"/>
      <c r="G33" s="425"/>
      <c r="H33" s="425"/>
      <c r="I33" s="425"/>
      <c r="J33" s="425"/>
      <c r="K33" s="425"/>
      <c r="L33" s="426"/>
      <c r="M33" s="237"/>
      <c r="O33" s="268"/>
      <c r="R33" s="267" t="b">
        <f>R32</f>
        <v>0</v>
      </c>
    </row>
    <row r="34" spans="1:18" ht="12.75">
      <c r="A34" s="224"/>
      <c r="B34" s="228"/>
      <c r="C34" s="243"/>
      <c r="D34" s="258"/>
      <c r="E34" s="235"/>
      <c r="F34" s="427"/>
      <c r="G34" s="428"/>
      <c r="H34" s="428"/>
      <c r="I34" s="428"/>
      <c r="J34" s="428"/>
      <c r="K34" s="428"/>
      <c r="L34" s="429"/>
      <c r="M34" s="237"/>
      <c r="R34" s="267" t="b">
        <f aca="true" t="shared" si="1" ref="R34:R40">R33</f>
        <v>0</v>
      </c>
    </row>
    <row r="35" spans="1:18" ht="12.75">
      <c r="A35" s="224"/>
      <c r="B35" s="228"/>
      <c r="C35" s="243"/>
      <c r="D35" s="258"/>
      <c r="E35" s="235"/>
      <c r="F35" s="427"/>
      <c r="G35" s="428"/>
      <c r="H35" s="428"/>
      <c r="I35" s="428"/>
      <c r="J35" s="428"/>
      <c r="K35" s="428"/>
      <c r="L35" s="429"/>
      <c r="M35" s="237"/>
      <c r="R35" s="267" t="b">
        <f t="shared" si="1"/>
        <v>0</v>
      </c>
    </row>
    <row r="36" spans="1:18" ht="12.75">
      <c r="A36" s="224"/>
      <c r="B36" s="228"/>
      <c r="C36" s="243"/>
      <c r="D36" s="258"/>
      <c r="E36" s="235"/>
      <c r="F36" s="427"/>
      <c r="G36" s="428"/>
      <c r="H36" s="428"/>
      <c r="I36" s="428"/>
      <c r="J36" s="428"/>
      <c r="K36" s="428"/>
      <c r="L36" s="429"/>
      <c r="M36" s="237"/>
      <c r="R36" s="267" t="b">
        <f t="shared" si="1"/>
        <v>0</v>
      </c>
    </row>
    <row r="37" spans="1:18" ht="12.75">
      <c r="A37" s="224"/>
      <c r="B37" s="228"/>
      <c r="C37" s="243"/>
      <c r="D37" s="258"/>
      <c r="E37" s="235"/>
      <c r="F37" s="427"/>
      <c r="G37" s="428"/>
      <c r="H37" s="428"/>
      <c r="I37" s="428"/>
      <c r="J37" s="428"/>
      <c r="K37" s="428"/>
      <c r="L37" s="429"/>
      <c r="M37" s="237"/>
      <c r="R37" s="267" t="b">
        <f t="shared" si="1"/>
        <v>0</v>
      </c>
    </row>
    <row r="38" spans="1:18" ht="12.75">
      <c r="A38" s="224"/>
      <c r="B38" s="228"/>
      <c r="C38" s="243"/>
      <c r="D38" s="258"/>
      <c r="E38" s="235"/>
      <c r="F38" s="427"/>
      <c r="G38" s="428"/>
      <c r="H38" s="428"/>
      <c r="I38" s="428"/>
      <c r="J38" s="428"/>
      <c r="K38" s="428"/>
      <c r="L38" s="429"/>
      <c r="M38" s="237"/>
      <c r="R38" s="267" t="b">
        <f t="shared" si="1"/>
        <v>0</v>
      </c>
    </row>
    <row r="39" spans="1:18" ht="12.75">
      <c r="A39" s="224"/>
      <c r="B39" s="228"/>
      <c r="C39" s="243"/>
      <c r="D39" s="258"/>
      <c r="E39" s="235"/>
      <c r="F39" s="427"/>
      <c r="G39" s="428"/>
      <c r="H39" s="428"/>
      <c r="I39" s="428"/>
      <c r="J39" s="428"/>
      <c r="K39" s="428"/>
      <c r="L39" s="429"/>
      <c r="M39" s="237"/>
      <c r="R39" s="267" t="b">
        <f t="shared" si="1"/>
        <v>0</v>
      </c>
    </row>
    <row r="40" spans="1:18" ht="12.75">
      <c r="A40" s="224"/>
      <c r="B40" s="228"/>
      <c r="C40" s="243"/>
      <c r="D40" s="258"/>
      <c r="E40" s="235"/>
      <c r="F40" s="430"/>
      <c r="G40" s="431"/>
      <c r="H40" s="431"/>
      <c r="I40" s="431"/>
      <c r="J40" s="431"/>
      <c r="K40" s="431"/>
      <c r="L40" s="432"/>
      <c r="M40" s="237"/>
      <c r="R40" s="267" t="b">
        <f t="shared" si="1"/>
        <v>0</v>
      </c>
    </row>
    <row r="41" spans="1:13" ht="13.5" thickBot="1">
      <c r="A41" s="224"/>
      <c r="B41" s="228"/>
      <c r="C41" s="256"/>
      <c r="D41" s="257"/>
      <c r="E41" s="269"/>
      <c r="F41" s="270"/>
      <c r="G41" s="271"/>
      <c r="H41" s="271"/>
      <c r="I41" s="271"/>
      <c r="J41" s="271"/>
      <c r="K41" s="271"/>
      <c r="L41" s="271"/>
      <c r="M41" s="237"/>
    </row>
    <row r="42" spans="1:13" ht="12.75" customHeight="1" thickBot="1">
      <c r="A42" s="224"/>
      <c r="B42" s="228"/>
      <c r="C42" s="243"/>
      <c r="D42" s="258"/>
      <c r="E42" s="259"/>
      <c r="F42" s="259"/>
      <c r="G42" s="259"/>
      <c r="H42" s="259"/>
      <c r="I42" s="259"/>
      <c r="J42" s="259"/>
      <c r="K42" s="259"/>
      <c r="L42" s="259"/>
      <c r="M42" s="237"/>
    </row>
    <row r="43" spans="1:18" ht="15.75" customHeight="1" thickBot="1">
      <c r="A43" s="281">
        <f>IF(COUNTA(H43,J43,F47:L55)=0,"","PRINT")</f>
      </c>
      <c r="B43" s="284"/>
      <c r="C43" s="260">
        <f>C28+1</f>
        <v>3</v>
      </c>
      <c r="D43" s="255" t="s">
        <v>713</v>
      </c>
      <c r="E43" s="418" t="str">
        <f>Translations!$B$572</f>
        <v>Planowane/podjęte działania:</v>
      </c>
      <c r="F43" s="418"/>
      <c r="G43" s="418"/>
      <c r="H43" s="279"/>
      <c r="I43" s="262" t="str">
        <f>Translations!$B$573</f>
        <v>Od kiedy?</v>
      </c>
      <c r="J43" s="280"/>
      <c r="K43" s="263"/>
      <c r="L43" s="263"/>
      <c r="M43" s="237"/>
      <c r="N43" s="282">
        <f>IF(AND(COUNTA(H43,J43,F47:L55)&gt;0,COUNTIF(N44:$N$168,"PRINT")=0),"PRINT","")</f>
      </c>
      <c r="Q43" s="264" t="b">
        <f>CNTR_VerNonConf=EUconst_NotRelevant</f>
        <v>0</v>
      </c>
      <c r="R43" s="264" t="b">
        <f>OR(Q43=TRUE,AND(H43&lt;&gt;"",H43=FALSE))</f>
        <v>0</v>
      </c>
    </row>
    <row r="44" spans="1:13" ht="4.5" customHeight="1">
      <c r="A44" s="224"/>
      <c r="B44" s="228"/>
      <c r="C44" s="254"/>
      <c r="D44" s="258"/>
      <c r="E44" s="263"/>
      <c r="F44" s="263"/>
      <c r="G44" s="263"/>
      <c r="H44" s="263"/>
      <c r="I44" s="263"/>
      <c r="J44" s="263"/>
      <c r="K44" s="263"/>
      <c r="L44" s="263"/>
      <c r="M44" s="237"/>
    </row>
    <row r="45" spans="1:13" ht="15.75" customHeight="1">
      <c r="A45" s="224"/>
      <c r="B45" s="228"/>
      <c r="C45" s="254"/>
      <c r="D45" s="255" t="s">
        <v>714</v>
      </c>
      <c r="E45" s="419" t="str">
        <f>Translations!$B$574</f>
        <v>Opis:</v>
      </c>
      <c r="F45" s="419"/>
      <c r="G45" s="419"/>
      <c r="H45" s="419"/>
      <c r="I45" s="419"/>
      <c r="J45" s="419"/>
      <c r="K45" s="419"/>
      <c r="L45" s="419"/>
      <c r="M45" s="237"/>
    </row>
    <row r="46" spans="1:18" s="253" customFormat="1" ht="25.5" customHeight="1">
      <c r="A46" s="238"/>
      <c r="B46" s="228"/>
      <c r="C46" s="248"/>
      <c r="D46" s="265"/>
      <c r="E46" s="420" t="str">
        <f>Translations!$B$575</f>
        <v>W przypadku, gdy potrzebują Państwo większej ilości miejsca na opis należy użyć zewnętrznych plików i wprowadzić tutaj odniesienia do nich.</v>
      </c>
      <c r="F46" s="420"/>
      <c r="G46" s="420"/>
      <c r="H46" s="420"/>
      <c r="I46" s="420"/>
      <c r="J46" s="420"/>
      <c r="K46" s="420"/>
      <c r="L46" s="266"/>
      <c r="M46" s="284"/>
      <c r="N46" s="221"/>
      <c r="O46" s="250"/>
      <c r="P46" s="250"/>
      <c r="Q46" s="251"/>
      <c r="R46" s="252"/>
    </row>
    <row r="47" spans="1:18" ht="12.75">
      <c r="A47" s="224"/>
      <c r="B47" s="228"/>
      <c r="C47" s="243"/>
      <c r="D47" s="258"/>
      <c r="E47" s="286" t="str">
        <f>Translations!$B$80</f>
        <v>Tytuł:</v>
      </c>
      <c r="F47" s="421"/>
      <c r="G47" s="422"/>
      <c r="H47" s="422"/>
      <c r="I47" s="422"/>
      <c r="J47" s="422"/>
      <c r="K47" s="422"/>
      <c r="L47" s="423"/>
      <c r="M47" s="237"/>
      <c r="R47" s="267" t="b">
        <f>Q43</f>
        <v>0</v>
      </c>
    </row>
    <row r="48" spans="1:18" ht="12.75">
      <c r="A48" s="224"/>
      <c r="B48" s="228"/>
      <c r="C48" s="243"/>
      <c r="D48" s="258"/>
      <c r="E48" s="286" t="str">
        <f>Translations!$B$574</f>
        <v>Opis:</v>
      </c>
      <c r="F48" s="424"/>
      <c r="G48" s="425"/>
      <c r="H48" s="425"/>
      <c r="I48" s="425"/>
      <c r="J48" s="425"/>
      <c r="K48" s="425"/>
      <c r="L48" s="426"/>
      <c r="M48" s="237"/>
      <c r="O48" s="268"/>
      <c r="R48" s="267" t="b">
        <f>R47</f>
        <v>0</v>
      </c>
    </row>
    <row r="49" spans="1:18" ht="12.75">
      <c r="A49" s="224"/>
      <c r="B49" s="228"/>
      <c r="C49" s="243"/>
      <c r="D49" s="258"/>
      <c r="E49" s="235"/>
      <c r="F49" s="427"/>
      <c r="G49" s="428"/>
      <c r="H49" s="428"/>
      <c r="I49" s="428"/>
      <c r="J49" s="428"/>
      <c r="K49" s="428"/>
      <c r="L49" s="429"/>
      <c r="M49" s="237"/>
      <c r="R49" s="267" t="b">
        <f aca="true" t="shared" si="2" ref="R49:R55">R48</f>
        <v>0</v>
      </c>
    </row>
    <row r="50" spans="1:18" ht="12.75">
      <c r="A50" s="224"/>
      <c r="B50" s="228"/>
      <c r="C50" s="243"/>
      <c r="D50" s="258"/>
      <c r="E50" s="235"/>
      <c r="F50" s="427"/>
      <c r="G50" s="428"/>
      <c r="H50" s="428"/>
      <c r="I50" s="428"/>
      <c r="J50" s="428"/>
      <c r="K50" s="428"/>
      <c r="L50" s="429"/>
      <c r="M50" s="237"/>
      <c r="R50" s="267" t="b">
        <f t="shared" si="2"/>
        <v>0</v>
      </c>
    </row>
    <row r="51" spans="1:18" ht="12.75">
      <c r="A51" s="224"/>
      <c r="B51" s="228"/>
      <c r="C51" s="243"/>
      <c r="D51" s="258"/>
      <c r="E51" s="235"/>
      <c r="F51" s="427"/>
      <c r="G51" s="428"/>
      <c r="H51" s="428"/>
      <c r="I51" s="428"/>
      <c r="J51" s="428"/>
      <c r="K51" s="428"/>
      <c r="L51" s="429"/>
      <c r="M51" s="237"/>
      <c r="R51" s="267" t="b">
        <f t="shared" si="2"/>
        <v>0</v>
      </c>
    </row>
    <row r="52" spans="1:18" ht="12.75">
      <c r="A52" s="224"/>
      <c r="B52" s="228"/>
      <c r="C52" s="243"/>
      <c r="D52" s="258"/>
      <c r="E52" s="235"/>
      <c r="F52" s="427"/>
      <c r="G52" s="428"/>
      <c r="H52" s="428"/>
      <c r="I52" s="428"/>
      <c r="J52" s="428"/>
      <c r="K52" s="428"/>
      <c r="L52" s="429"/>
      <c r="M52" s="237"/>
      <c r="R52" s="267" t="b">
        <f t="shared" si="2"/>
        <v>0</v>
      </c>
    </row>
    <row r="53" spans="1:18" ht="12.75">
      <c r="A53" s="224"/>
      <c r="B53" s="228"/>
      <c r="C53" s="243"/>
      <c r="D53" s="258"/>
      <c r="E53" s="235"/>
      <c r="F53" s="427"/>
      <c r="G53" s="428"/>
      <c r="H53" s="428"/>
      <c r="I53" s="428"/>
      <c r="J53" s="428"/>
      <c r="K53" s="428"/>
      <c r="L53" s="429"/>
      <c r="M53" s="237"/>
      <c r="R53" s="267" t="b">
        <f t="shared" si="2"/>
        <v>0</v>
      </c>
    </row>
    <row r="54" spans="1:18" ht="12.75">
      <c r="A54" s="224"/>
      <c r="B54" s="228"/>
      <c r="C54" s="243"/>
      <c r="D54" s="258"/>
      <c r="E54" s="235"/>
      <c r="F54" s="427"/>
      <c r="G54" s="428"/>
      <c r="H54" s="428"/>
      <c r="I54" s="428"/>
      <c r="J54" s="428"/>
      <c r="K54" s="428"/>
      <c r="L54" s="429"/>
      <c r="M54" s="237"/>
      <c r="R54" s="267" t="b">
        <f t="shared" si="2"/>
        <v>0</v>
      </c>
    </row>
    <row r="55" spans="1:18" ht="12.75">
      <c r="A55" s="224"/>
      <c r="B55" s="228"/>
      <c r="C55" s="243"/>
      <c r="D55" s="258"/>
      <c r="E55" s="235"/>
      <c r="F55" s="430"/>
      <c r="G55" s="431"/>
      <c r="H55" s="431"/>
      <c r="I55" s="431"/>
      <c r="J55" s="431"/>
      <c r="K55" s="431"/>
      <c r="L55" s="432"/>
      <c r="M55" s="237"/>
      <c r="R55" s="267" t="b">
        <f t="shared" si="2"/>
        <v>0</v>
      </c>
    </row>
    <row r="56" spans="1:13" ht="13.5" thickBot="1">
      <c r="A56" s="224"/>
      <c r="B56" s="228"/>
      <c r="C56" s="256"/>
      <c r="D56" s="257"/>
      <c r="E56" s="269"/>
      <c r="F56" s="270"/>
      <c r="G56" s="271"/>
      <c r="H56" s="271"/>
      <c r="I56" s="271"/>
      <c r="J56" s="271"/>
      <c r="K56" s="271"/>
      <c r="L56" s="271"/>
      <c r="M56" s="237"/>
    </row>
    <row r="57" spans="1:13" ht="12.75" customHeight="1" thickBot="1">
      <c r="A57" s="224"/>
      <c r="B57" s="228"/>
      <c r="C57" s="243"/>
      <c r="D57" s="258"/>
      <c r="E57" s="259"/>
      <c r="F57" s="259"/>
      <c r="G57" s="259"/>
      <c r="H57" s="259"/>
      <c r="I57" s="259"/>
      <c r="J57" s="259"/>
      <c r="K57" s="259"/>
      <c r="L57" s="259"/>
      <c r="M57" s="237"/>
    </row>
    <row r="58" spans="1:18" ht="15.75" customHeight="1" thickBot="1">
      <c r="A58" s="281">
        <f>IF(COUNTA(H58,J58,F62:L70)=0,"","PRINT")</f>
      </c>
      <c r="B58" s="284"/>
      <c r="C58" s="260">
        <f>C43+1</f>
        <v>4</v>
      </c>
      <c r="D58" s="255" t="s">
        <v>713</v>
      </c>
      <c r="E58" s="418" t="str">
        <f>Translations!$B$572</f>
        <v>Planowane/podjęte działania:</v>
      </c>
      <c r="F58" s="418"/>
      <c r="G58" s="418"/>
      <c r="H58" s="279"/>
      <c r="I58" s="262" t="str">
        <f>Translations!$B$573</f>
        <v>Od kiedy?</v>
      </c>
      <c r="J58" s="280"/>
      <c r="K58" s="263"/>
      <c r="L58" s="263"/>
      <c r="M58" s="237"/>
      <c r="N58" s="282">
        <f>IF(AND(COUNTA(H58,J58,F62:L70)&gt;0,COUNTIF(N59:$N$168,"PRINT")=0),"PRINT","")</f>
      </c>
      <c r="Q58" s="264" t="b">
        <f>CNTR_VerNonConf=EUconst_NotRelevant</f>
        <v>0</v>
      </c>
      <c r="R58" s="264" t="b">
        <f>OR(Q58=TRUE,AND(H58&lt;&gt;"",H58=FALSE))</f>
        <v>0</v>
      </c>
    </row>
    <row r="59" spans="1:13" ht="4.5" customHeight="1">
      <c r="A59" s="224"/>
      <c r="B59" s="228"/>
      <c r="C59" s="254"/>
      <c r="D59" s="258"/>
      <c r="E59" s="263"/>
      <c r="F59" s="263"/>
      <c r="G59" s="263"/>
      <c r="H59" s="263"/>
      <c r="I59" s="263"/>
      <c r="J59" s="263"/>
      <c r="K59" s="263"/>
      <c r="L59" s="263"/>
      <c r="M59" s="237"/>
    </row>
    <row r="60" spans="1:13" ht="15.75" customHeight="1">
      <c r="A60" s="224"/>
      <c r="B60" s="228"/>
      <c r="C60" s="254"/>
      <c r="D60" s="255" t="s">
        <v>714</v>
      </c>
      <c r="E60" s="419" t="str">
        <f>Translations!$B$574</f>
        <v>Opis:</v>
      </c>
      <c r="F60" s="419"/>
      <c r="G60" s="419"/>
      <c r="H60" s="419"/>
      <c r="I60" s="419"/>
      <c r="J60" s="419"/>
      <c r="K60" s="419"/>
      <c r="L60" s="419"/>
      <c r="M60" s="237"/>
    </row>
    <row r="61" spans="1:18" s="253" customFormat="1" ht="26.25" customHeight="1">
      <c r="A61" s="238"/>
      <c r="B61" s="228"/>
      <c r="C61" s="248"/>
      <c r="D61" s="265"/>
      <c r="E61" s="420" t="str">
        <f>Translations!$B$575</f>
        <v>W przypadku, gdy potrzebują Państwo większej ilości miejsca na opis należy użyć zewnętrznych plików i wprowadzić tutaj odniesienia do nich.</v>
      </c>
      <c r="F61" s="420"/>
      <c r="G61" s="420"/>
      <c r="H61" s="420"/>
      <c r="I61" s="420"/>
      <c r="J61" s="420"/>
      <c r="K61" s="420"/>
      <c r="L61" s="266"/>
      <c r="M61" s="284"/>
      <c r="N61" s="221"/>
      <c r="O61" s="250"/>
      <c r="P61" s="250"/>
      <c r="Q61" s="251"/>
      <c r="R61" s="252"/>
    </row>
    <row r="62" spans="1:18" ht="12.75">
      <c r="A62" s="224"/>
      <c r="B62" s="228"/>
      <c r="C62" s="243"/>
      <c r="D62" s="258"/>
      <c r="E62" s="286" t="str">
        <f>Translations!$B$80</f>
        <v>Tytuł:</v>
      </c>
      <c r="F62" s="421"/>
      <c r="G62" s="422"/>
      <c r="H62" s="422"/>
      <c r="I62" s="422"/>
      <c r="J62" s="422"/>
      <c r="K62" s="422"/>
      <c r="L62" s="423"/>
      <c r="M62" s="237"/>
      <c r="R62" s="267" t="b">
        <f>Q58</f>
        <v>0</v>
      </c>
    </row>
    <row r="63" spans="1:18" ht="12.75">
      <c r="A63" s="224"/>
      <c r="B63" s="228"/>
      <c r="C63" s="243"/>
      <c r="D63" s="258"/>
      <c r="E63" s="286" t="str">
        <f>Translations!$B$574</f>
        <v>Opis:</v>
      </c>
      <c r="F63" s="424"/>
      <c r="G63" s="425"/>
      <c r="H63" s="425"/>
      <c r="I63" s="425"/>
      <c r="J63" s="425"/>
      <c r="K63" s="425"/>
      <c r="L63" s="426"/>
      <c r="M63" s="237"/>
      <c r="O63" s="268"/>
      <c r="R63" s="267" t="b">
        <f>R62</f>
        <v>0</v>
      </c>
    </row>
    <row r="64" spans="1:18" ht="12.75">
      <c r="A64" s="224"/>
      <c r="B64" s="228"/>
      <c r="C64" s="243"/>
      <c r="D64" s="258"/>
      <c r="E64" s="235"/>
      <c r="F64" s="427"/>
      <c r="G64" s="428"/>
      <c r="H64" s="428"/>
      <c r="I64" s="428"/>
      <c r="J64" s="428"/>
      <c r="K64" s="428"/>
      <c r="L64" s="429"/>
      <c r="M64" s="237"/>
      <c r="R64" s="267" t="b">
        <f aca="true" t="shared" si="3" ref="R64:R70">R63</f>
        <v>0</v>
      </c>
    </row>
    <row r="65" spans="1:18" ht="12.75">
      <c r="A65" s="224"/>
      <c r="B65" s="228"/>
      <c r="C65" s="243"/>
      <c r="D65" s="258"/>
      <c r="E65" s="235"/>
      <c r="F65" s="427"/>
      <c r="G65" s="428"/>
      <c r="H65" s="428"/>
      <c r="I65" s="428"/>
      <c r="J65" s="428"/>
      <c r="K65" s="428"/>
      <c r="L65" s="429"/>
      <c r="M65" s="237"/>
      <c r="R65" s="267" t="b">
        <f t="shared" si="3"/>
        <v>0</v>
      </c>
    </row>
    <row r="66" spans="1:18" ht="12.75">
      <c r="A66" s="224"/>
      <c r="B66" s="228"/>
      <c r="C66" s="243"/>
      <c r="D66" s="258"/>
      <c r="E66" s="235"/>
      <c r="F66" s="427"/>
      <c r="G66" s="428"/>
      <c r="H66" s="428"/>
      <c r="I66" s="428"/>
      <c r="J66" s="428"/>
      <c r="K66" s="428"/>
      <c r="L66" s="429"/>
      <c r="M66" s="237"/>
      <c r="R66" s="267" t="b">
        <f t="shared" si="3"/>
        <v>0</v>
      </c>
    </row>
    <row r="67" spans="1:18" ht="12.75">
      <c r="A67" s="224"/>
      <c r="B67" s="228"/>
      <c r="C67" s="243"/>
      <c r="D67" s="258"/>
      <c r="E67" s="235"/>
      <c r="F67" s="427"/>
      <c r="G67" s="428"/>
      <c r="H67" s="428"/>
      <c r="I67" s="428"/>
      <c r="J67" s="428"/>
      <c r="K67" s="428"/>
      <c r="L67" s="429"/>
      <c r="M67" s="237"/>
      <c r="R67" s="267" t="b">
        <f t="shared" si="3"/>
        <v>0</v>
      </c>
    </row>
    <row r="68" spans="1:18" ht="12.75">
      <c r="A68" s="224"/>
      <c r="B68" s="228"/>
      <c r="C68" s="243"/>
      <c r="D68" s="258"/>
      <c r="E68" s="235"/>
      <c r="F68" s="427"/>
      <c r="G68" s="428"/>
      <c r="H68" s="428"/>
      <c r="I68" s="428"/>
      <c r="J68" s="428"/>
      <c r="K68" s="428"/>
      <c r="L68" s="429"/>
      <c r="M68" s="237"/>
      <c r="R68" s="267" t="b">
        <f t="shared" si="3"/>
        <v>0</v>
      </c>
    </row>
    <row r="69" spans="1:18" ht="12.75">
      <c r="A69" s="224"/>
      <c r="B69" s="228"/>
      <c r="C69" s="243"/>
      <c r="D69" s="258"/>
      <c r="E69" s="235"/>
      <c r="F69" s="427"/>
      <c r="G69" s="428"/>
      <c r="H69" s="428"/>
      <c r="I69" s="428"/>
      <c r="J69" s="428"/>
      <c r="K69" s="428"/>
      <c r="L69" s="429"/>
      <c r="M69" s="237"/>
      <c r="R69" s="267" t="b">
        <f t="shared" si="3"/>
        <v>0</v>
      </c>
    </row>
    <row r="70" spans="1:18" ht="12.75">
      <c r="A70" s="224"/>
      <c r="B70" s="228"/>
      <c r="C70" s="243"/>
      <c r="D70" s="258"/>
      <c r="E70" s="235"/>
      <c r="F70" s="430"/>
      <c r="G70" s="431"/>
      <c r="H70" s="431"/>
      <c r="I70" s="431"/>
      <c r="J70" s="431"/>
      <c r="K70" s="431"/>
      <c r="L70" s="432"/>
      <c r="M70" s="237"/>
      <c r="R70" s="267" t="b">
        <f t="shared" si="3"/>
        <v>0</v>
      </c>
    </row>
    <row r="71" spans="1:13" ht="13.5" thickBot="1">
      <c r="A71" s="224"/>
      <c r="B71" s="228"/>
      <c r="C71" s="256"/>
      <c r="D71" s="257"/>
      <c r="E71" s="269"/>
      <c r="F71" s="270"/>
      <c r="G71" s="271"/>
      <c r="H71" s="271"/>
      <c r="I71" s="271"/>
      <c r="J71" s="271"/>
      <c r="K71" s="271"/>
      <c r="L71" s="271"/>
      <c r="M71" s="237"/>
    </row>
    <row r="72" spans="1:13" ht="12.75" customHeight="1" thickBot="1">
      <c r="A72" s="224"/>
      <c r="B72" s="228"/>
      <c r="C72" s="243"/>
      <c r="D72" s="258"/>
      <c r="E72" s="259"/>
      <c r="F72" s="259"/>
      <c r="G72" s="259"/>
      <c r="H72" s="259"/>
      <c r="I72" s="259"/>
      <c r="J72" s="259"/>
      <c r="K72" s="259"/>
      <c r="L72" s="259"/>
      <c r="M72" s="237"/>
    </row>
    <row r="73" spans="1:18" ht="15.75" customHeight="1" thickBot="1">
      <c r="A73" s="281">
        <f>IF(COUNTA(H73,J73,F77:L85)=0,"","PRINT")</f>
      </c>
      <c r="B73" s="284"/>
      <c r="C73" s="260">
        <f>C58+1</f>
        <v>5</v>
      </c>
      <c r="D73" s="255" t="s">
        <v>713</v>
      </c>
      <c r="E73" s="418" t="str">
        <f>Translations!$B$572</f>
        <v>Planowane/podjęte działania:</v>
      </c>
      <c r="F73" s="418"/>
      <c r="G73" s="418"/>
      <c r="H73" s="279"/>
      <c r="I73" s="262" t="str">
        <f>Translations!$B$573</f>
        <v>Od kiedy?</v>
      </c>
      <c r="J73" s="280"/>
      <c r="K73" s="263"/>
      <c r="L73" s="263"/>
      <c r="M73" s="237"/>
      <c r="N73" s="282">
        <f>IF(AND(COUNTA(H73,J73,F77:L85)&gt;0,COUNTIF(N74:$N$168,"PRINT")=0),"PRINT","")</f>
      </c>
      <c r="Q73" s="264" t="b">
        <f>CNTR_VerNonConf=EUconst_NotRelevant</f>
        <v>0</v>
      </c>
      <c r="R73" s="264" t="b">
        <f>OR(Q73=TRUE,AND(H73&lt;&gt;"",H73=FALSE))</f>
        <v>0</v>
      </c>
    </row>
    <row r="74" spans="1:13" ht="4.5" customHeight="1">
      <c r="A74" s="224"/>
      <c r="B74" s="228"/>
      <c r="C74" s="254"/>
      <c r="D74" s="258"/>
      <c r="E74" s="263"/>
      <c r="F74" s="263"/>
      <c r="G74" s="263"/>
      <c r="H74" s="263"/>
      <c r="I74" s="263"/>
      <c r="J74" s="263"/>
      <c r="K74" s="263"/>
      <c r="L74" s="263"/>
      <c r="M74" s="237"/>
    </row>
    <row r="75" spans="1:13" ht="15.75" customHeight="1">
      <c r="A75" s="224"/>
      <c r="B75" s="228"/>
      <c r="C75" s="254"/>
      <c r="D75" s="255" t="s">
        <v>714</v>
      </c>
      <c r="E75" s="419" t="str">
        <f>Translations!$B$574</f>
        <v>Opis:</v>
      </c>
      <c r="F75" s="419"/>
      <c r="G75" s="419"/>
      <c r="H75" s="419"/>
      <c r="I75" s="419"/>
      <c r="J75" s="419"/>
      <c r="K75" s="419"/>
      <c r="L75" s="419"/>
      <c r="M75" s="237"/>
    </row>
    <row r="76" spans="1:18" s="253" customFormat="1" ht="12.75" customHeight="1">
      <c r="A76" s="238"/>
      <c r="B76" s="228"/>
      <c r="C76" s="248"/>
      <c r="D76" s="265"/>
      <c r="E76" s="420" t="str">
        <f>Translations!$B$575</f>
        <v>W przypadku, gdy potrzebują Państwo większej ilości miejsca na opis należy użyć zewnętrznych plików i wprowadzić tutaj odniesienia do nich.</v>
      </c>
      <c r="F76" s="420"/>
      <c r="G76" s="420"/>
      <c r="H76" s="420"/>
      <c r="I76" s="420"/>
      <c r="J76" s="420"/>
      <c r="K76" s="420"/>
      <c r="L76" s="266"/>
      <c r="M76" s="284"/>
      <c r="N76" s="221"/>
      <c r="O76" s="250"/>
      <c r="P76" s="250"/>
      <c r="Q76" s="251"/>
      <c r="R76" s="252"/>
    </row>
    <row r="77" spans="1:18" ht="12.75">
      <c r="A77" s="224"/>
      <c r="B77" s="228"/>
      <c r="C77" s="243"/>
      <c r="D77" s="258"/>
      <c r="E77" s="286" t="str">
        <f>Translations!$B$80</f>
        <v>Tytuł:</v>
      </c>
      <c r="F77" s="421"/>
      <c r="G77" s="422"/>
      <c r="H77" s="422"/>
      <c r="I77" s="422"/>
      <c r="J77" s="422"/>
      <c r="K77" s="422"/>
      <c r="L77" s="423"/>
      <c r="M77" s="237"/>
      <c r="R77" s="267" t="b">
        <f>Q73</f>
        <v>0</v>
      </c>
    </row>
    <row r="78" spans="1:18" ht="12.75">
      <c r="A78" s="224"/>
      <c r="B78" s="228"/>
      <c r="C78" s="243"/>
      <c r="D78" s="258"/>
      <c r="E78" s="286" t="str">
        <f>Translations!$B$574</f>
        <v>Opis:</v>
      </c>
      <c r="F78" s="424"/>
      <c r="G78" s="425"/>
      <c r="H78" s="425"/>
      <c r="I78" s="425"/>
      <c r="J78" s="425"/>
      <c r="K78" s="425"/>
      <c r="L78" s="426"/>
      <c r="M78" s="237"/>
      <c r="O78" s="268"/>
      <c r="R78" s="267" t="b">
        <f>R77</f>
        <v>0</v>
      </c>
    </row>
    <row r="79" spans="1:18" ht="12.75">
      <c r="A79" s="224"/>
      <c r="B79" s="228"/>
      <c r="C79" s="243"/>
      <c r="D79" s="258"/>
      <c r="E79" s="235"/>
      <c r="F79" s="427"/>
      <c r="G79" s="428"/>
      <c r="H79" s="428"/>
      <c r="I79" s="428"/>
      <c r="J79" s="428"/>
      <c r="K79" s="428"/>
      <c r="L79" s="429"/>
      <c r="M79" s="237"/>
      <c r="R79" s="267" t="b">
        <f aca="true" t="shared" si="4" ref="R79:R85">R78</f>
        <v>0</v>
      </c>
    </row>
    <row r="80" spans="1:18" ht="12.75">
      <c r="A80" s="224"/>
      <c r="B80" s="228"/>
      <c r="C80" s="243"/>
      <c r="D80" s="258"/>
      <c r="E80" s="235"/>
      <c r="F80" s="427"/>
      <c r="G80" s="428"/>
      <c r="H80" s="428"/>
      <c r="I80" s="428"/>
      <c r="J80" s="428"/>
      <c r="K80" s="428"/>
      <c r="L80" s="429"/>
      <c r="M80" s="237"/>
      <c r="R80" s="267" t="b">
        <f t="shared" si="4"/>
        <v>0</v>
      </c>
    </row>
    <row r="81" spans="1:18" ht="12.75">
      <c r="A81" s="224"/>
      <c r="B81" s="228"/>
      <c r="C81" s="243"/>
      <c r="D81" s="258"/>
      <c r="E81" s="235"/>
      <c r="F81" s="427"/>
      <c r="G81" s="428"/>
      <c r="H81" s="428"/>
      <c r="I81" s="428"/>
      <c r="J81" s="428"/>
      <c r="K81" s="428"/>
      <c r="L81" s="429"/>
      <c r="M81" s="237"/>
      <c r="R81" s="267" t="b">
        <f t="shared" si="4"/>
        <v>0</v>
      </c>
    </row>
    <row r="82" spans="1:18" ht="12.75">
      <c r="A82" s="224"/>
      <c r="B82" s="228"/>
      <c r="C82" s="243"/>
      <c r="D82" s="258"/>
      <c r="E82" s="235"/>
      <c r="F82" s="427"/>
      <c r="G82" s="428"/>
      <c r="H82" s="428"/>
      <c r="I82" s="428"/>
      <c r="J82" s="428"/>
      <c r="K82" s="428"/>
      <c r="L82" s="429"/>
      <c r="M82" s="237"/>
      <c r="R82" s="267" t="b">
        <f t="shared" si="4"/>
        <v>0</v>
      </c>
    </row>
    <row r="83" spans="1:18" ht="12.75">
      <c r="A83" s="224"/>
      <c r="B83" s="228"/>
      <c r="C83" s="243"/>
      <c r="D83" s="258"/>
      <c r="E83" s="235"/>
      <c r="F83" s="427"/>
      <c r="G83" s="428"/>
      <c r="H83" s="428"/>
      <c r="I83" s="428"/>
      <c r="J83" s="428"/>
      <c r="K83" s="428"/>
      <c r="L83" s="429"/>
      <c r="M83" s="237"/>
      <c r="R83" s="267" t="b">
        <f t="shared" si="4"/>
        <v>0</v>
      </c>
    </row>
    <row r="84" spans="1:18" ht="12.75">
      <c r="A84" s="224"/>
      <c r="B84" s="228"/>
      <c r="C84" s="243"/>
      <c r="D84" s="258"/>
      <c r="E84" s="235"/>
      <c r="F84" s="427"/>
      <c r="G84" s="428"/>
      <c r="H84" s="428"/>
      <c r="I84" s="428"/>
      <c r="J84" s="428"/>
      <c r="K84" s="428"/>
      <c r="L84" s="429"/>
      <c r="M84" s="237"/>
      <c r="R84" s="267" t="b">
        <f t="shared" si="4"/>
        <v>0</v>
      </c>
    </row>
    <row r="85" spans="1:18" ht="12.75">
      <c r="A85" s="224"/>
      <c r="B85" s="228"/>
      <c r="C85" s="243"/>
      <c r="D85" s="258"/>
      <c r="E85" s="235"/>
      <c r="F85" s="430"/>
      <c r="G85" s="431"/>
      <c r="H85" s="431"/>
      <c r="I85" s="431"/>
      <c r="J85" s="431"/>
      <c r="K85" s="431"/>
      <c r="L85" s="432"/>
      <c r="M85" s="237"/>
      <c r="R85" s="267" t="b">
        <f t="shared" si="4"/>
        <v>0</v>
      </c>
    </row>
    <row r="86" spans="1:13" ht="13.5" thickBot="1">
      <c r="A86" s="224"/>
      <c r="B86" s="228"/>
      <c r="C86" s="256"/>
      <c r="D86" s="257"/>
      <c r="E86" s="269"/>
      <c r="F86" s="270"/>
      <c r="G86" s="271"/>
      <c r="H86" s="271"/>
      <c r="I86" s="271"/>
      <c r="J86" s="271"/>
      <c r="K86" s="271"/>
      <c r="L86" s="271"/>
      <c r="M86" s="237"/>
    </row>
    <row r="87" spans="1:13" ht="12.75" customHeight="1" thickBot="1">
      <c r="A87" s="224"/>
      <c r="B87" s="228"/>
      <c r="C87" s="243"/>
      <c r="D87" s="258"/>
      <c r="E87" s="259"/>
      <c r="F87" s="259"/>
      <c r="G87" s="259"/>
      <c r="H87" s="259"/>
      <c r="I87" s="259"/>
      <c r="J87" s="259"/>
      <c r="K87" s="259"/>
      <c r="L87" s="259"/>
      <c r="M87" s="237"/>
    </row>
    <row r="88" spans="1:18" ht="15.75" customHeight="1" thickBot="1">
      <c r="A88" s="281">
        <f>IF(COUNTA(H88,J88,F92:L100)=0,"","PRINT")</f>
      </c>
      <c r="B88" s="284"/>
      <c r="C88" s="260">
        <f>C73+1</f>
        <v>6</v>
      </c>
      <c r="D88" s="255" t="s">
        <v>713</v>
      </c>
      <c r="E88" s="418" t="str">
        <f>Translations!$B$572</f>
        <v>Planowane/podjęte działania:</v>
      </c>
      <c r="F88" s="418"/>
      <c r="G88" s="418"/>
      <c r="H88" s="279"/>
      <c r="I88" s="262" t="str">
        <f>Translations!$B$573</f>
        <v>Od kiedy?</v>
      </c>
      <c r="J88" s="280"/>
      <c r="K88" s="263"/>
      <c r="L88" s="263"/>
      <c r="M88" s="237"/>
      <c r="N88" s="282">
        <f>IF(AND(COUNTA(H88,J88,F92:L100)&gt;0,COUNTIF(N89:$N$168,"PRINT")=0),"PRINT","")</f>
      </c>
      <c r="Q88" s="264" t="b">
        <f>CNTR_VerNonConf=EUconst_NotRelevant</f>
        <v>0</v>
      </c>
      <c r="R88" s="264" t="b">
        <f>OR(Q88=TRUE,AND(H88&lt;&gt;"",H88=FALSE))</f>
        <v>0</v>
      </c>
    </row>
    <row r="89" spans="1:13" ht="4.5" customHeight="1">
      <c r="A89" s="224"/>
      <c r="B89" s="228"/>
      <c r="C89" s="254"/>
      <c r="D89" s="258"/>
      <c r="E89" s="263"/>
      <c r="F89" s="263"/>
      <c r="G89" s="263"/>
      <c r="H89" s="263"/>
      <c r="I89" s="263"/>
      <c r="J89" s="263"/>
      <c r="K89" s="263"/>
      <c r="L89" s="263"/>
      <c r="M89" s="237"/>
    </row>
    <row r="90" spans="1:13" ht="15.75" customHeight="1">
      <c r="A90" s="224"/>
      <c r="B90" s="228"/>
      <c r="C90" s="254"/>
      <c r="D90" s="255" t="s">
        <v>714</v>
      </c>
      <c r="E90" s="419" t="str">
        <f>Translations!$B$574</f>
        <v>Opis:</v>
      </c>
      <c r="F90" s="419"/>
      <c r="G90" s="419"/>
      <c r="H90" s="419"/>
      <c r="I90" s="419"/>
      <c r="J90" s="419"/>
      <c r="K90" s="419"/>
      <c r="L90" s="419"/>
      <c r="M90" s="237"/>
    </row>
    <row r="91" spans="1:18" s="253" customFormat="1" ht="12.75" customHeight="1">
      <c r="A91" s="238"/>
      <c r="B91" s="228"/>
      <c r="C91" s="248"/>
      <c r="D91" s="265"/>
      <c r="E91" s="420" t="str">
        <f>Translations!$B$575</f>
        <v>W przypadku, gdy potrzebują Państwo większej ilości miejsca na opis należy użyć zewnętrznych plików i wprowadzić tutaj odniesienia do nich.</v>
      </c>
      <c r="F91" s="420"/>
      <c r="G91" s="420"/>
      <c r="H91" s="420"/>
      <c r="I91" s="420"/>
      <c r="J91" s="420"/>
      <c r="K91" s="420"/>
      <c r="L91" s="266"/>
      <c r="M91" s="284"/>
      <c r="N91" s="221"/>
      <c r="O91" s="250"/>
      <c r="P91" s="250"/>
      <c r="Q91" s="251"/>
      <c r="R91" s="252"/>
    </row>
    <row r="92" spans="1:18" ht="12.75">
      <c r="A92" s="224"/>
      <c r="B92" s="228"/>
      <c r="C92" s="243"/>
      <c r="D92" s="258"/>
      <c r="E92" s="286" t="str">
        <f>Translations!$B$80</f>
        <v>Tytuł:</v>
      </c>
      <c r="F92" s="421"/>
      <c r="G92" s="422"/>
      <c r="H92" s="422"/>
      <c r="I92" s="422"/>
      <c r="J92" s="422"/>
      <c r="K92" s="422"/>
      <c r="L92" s="423"/>
      <c r="M92" s="237"/>
      <c r="R92" s="267" t="b">
        <f>Q88</f>
        <v>0</v>
      </c>
    </row>
    <row r="93" spans="1:18" ht="12.75">
      <c r="A93" s="224"/>
      <c r="B93" s="228"/>
      <c r="C93" s="243"/>
      <c r="D93" s="258"/>
      <c r="E93" s="286" t="str">
        <f>Translations!$B$574</f>
        <v>Opis:</v>
      </c>
      <c r="F93" s="424"/>
      <c r="G93" s="425"/>
      <c r="H93" s="425"/>
      <c r="I93" s="425"/>
      <c r="J93" s="425"/>
      <c r="K93" s="425"/>
      <c r="L93" s="426"/>
      <c r="M93" s="237"/>
      <c r="O93" s="268"/>
      <c r="R93" s="267" t="b">
        <f>R92</f>
        <v>0</v>
      </c>
    </row>
    <row r="94" spans="1:18" ht="12.75">
      <c r="A94" s="224"/>
      <c r="B94" s="228"/>
      <c r="C94" s="243"/>
      <c r="D94" s="258"/>
      <c r="E94" s="235"/>
      <c r="F94" s="427"/>
      <c r="G94" s="428"/>
      <c r="H94" s="428"/>
      <c r="I94" s="428"/>
      <c r="J94" s="428"/>
      <c r="K94" s="428"/>
      <c r="L94" s="429"/>
      <c r="M94" s="237"/>
      <c r="R94" s="267" t="b">
        <f aca="true" t="shared" si="5" ref="R94:R100">R93</f>
        <v>0</v>
      </c>
    </row>
    <row r="95" spans="1:18" ht="12.75">
      <c r="A95" s="224"/>
      <c r="B95" s="228"/>
      <c r="C95" s="243"/>
      <c r="D95" s="258"/>
      <c r="E95" s="235"/>
      <c r="F95" s="427"/>
      <c r="G95" s="428"/>
      <c r="H95" s="428"/>
      <c r="I95" s="428"/>
      <c r="J95" s="428"/>
      <c r="K95" s="428"/>
      <c r="L95" s="429"/>
      <c r="M95" s="237"/>
      <c r="R95" s="267" t="b">
        <f t="shared" si="5"/>
        <v>0</v>
      </c>
    </row>
    <row r="96" spans="1:18" ht="12.75">
      <c r="A96" s="224"/>
      <c r="B96" s="228"/>
      <c r="C96" s="243"/>
      <c r="D96" s="258"/>
      <c r="E96" s="235"/>
      <c r="F96" s="427"/>
      <c r="G96" s="428"/>
      <c r="H96" s="428"/>
      <c r="I96" s="428"/>
      <c r="J96" s="428"/>
      <c r="K96" s="428"/>
      <c r="L96" s="429"/>
      <c r="M96" s="237"/>
      <c r="R96" s="267" t="b">
        <f t="shared" si="5"/>
        <v>0</v>
      </c>
    </row>
    <row r="97" spans="1:18" ht="12.75">
      <c r="A97" s="224"/>
      <c r="B97" s="228"/>
      <c r="C97" s="243"/>
      <c r="D97" s="258"/>
      <c r="E97" s="235"/>
      <c r="F97" s="427"/>
      <c r="G97" s="428"/>
      <c r="H97" s="428"/>
      <c r="I97" s="428"/>
      <c r="J97" s="428"/>
      <c r="K97" s="428"/>
      <c r="L97" s="429"/>
      <c r="M97" s="237"/>
      <c r="R97" s="267" t="b">
        <f t="shared" si="5"/>
        <v>0</v>
      </c>
    </row>
    <row r="98" spans="1:18" ht="12.75">
      <c r="A98" s="224"/>
      <c r="B98" s="228"/>
      <c r="C98" s="243"/>
      <c r="D98" s="258"/>
      <c r="E98" s="235"/>
      <c r="F98" s="427"/>
      <c r="G98" s="428"/>
      <c r="H98" s="428"/>
      <c r="I98" s="428"/>
      <c r="J98" s="428"/>
      <c r="K98" s="428"/>
      <c r="L98" s="429"/>
      <c r="M98" s="237"/>
      <c r="R98" s="267" t="b">
        <f t="shared" si="5"/>
        <v>0</v>
      </c>
    </row>
    <row r="99" spans="1:18" ht="12.75">
      <c r="A99" s="224"/>
      <c r="B99" s="228"/>
      <c r="C99" s="243"/>
      <c r="D99" s="258"/>
      <c r="E99" s="235"/>
      <c r="F99" s="427"/>
      <c r="G99" s="428"/>
      <c r="H99" s="428"/>
      <c r="I99" s="428"/>
      <c r="J99" s="428"/>
      <c r="K99" s="428"/>
      <c r="L99" s="429"/>
      <c r="M99" s="237"/>
      <c r="R99" s="267" t="b">
        <f t="shared" si="5"/>
        <v>0</v>
      </c>
    </row>
    <row r="100" spans="1:18" ht="12.75">
      <c r="A100" s="224"/>
      <c r="B100" s="228"/>
      <c r="C100" s="243"/>
      <c r="D100" s="258"/>
      <c r="E100" s="235"/>
      <c r="F100" s="430"/>
      <c r="G100" s="431"/>
      <c r="H100" s="431"/>
      <c r="I100" s="431"/>
      <c r="J100" s="431"/>
      <c r="K100" s="431"/>
      <c r="L100" s="432"/>
      <c r="M100" s="237"/>
      <c r="R100" s="267" t="b">
        <f t="shared" si="5"/>
        <v>0</v>
      </c>
    </row>
    <row r="101" spans="1:13" ht="13.5" thickBot="1">
      <c r="A101" s="224"/>
      <c r="B101" s="228"/>
      <c r="C101" s="256"/>
      <c r="D101" s="257"/>
      <c r="E101" s="269"/>
      <c r="F101" s="270"/>
      <c r="G101" s="271"/>
      <c r="H101" s="271"/>
      <c r="I101" s="271"/>
      <c r="J101" s="271"/>
      <c r="K101" s="271"/>
      <c r="L101" s="271"/>
      <c r="M101" s="237"/>
    </row>
    <row r="102" spans="1:13" ht="12.75" customHeight="1" thickBot="1">
      <c r="A102" s="224"/>
      <c r="B102" s="228"/>
      <c r="C102" s="243"/>
      <c r="D102" s="258"/>
      <c r="E102" s="259"/>
      <c r="F102" s="259"/>
      <c r="G102" s="259"/>
      <c r="H102" s="259"/>
      <c r="I102" s="259"/>
      <c r="J102" s="259"/>
      <c r="K102" s="259"/>
      <c r="L102" s="259"/>
      <c r="M102" s="237"/>
    </row>
    <row r="103" spans="1:18" ht="15.75" customHeight="1" thickBot="1">
      <c r="A103" s="281">
        <f>IF(COUNTA(H103,J103,F107:L115)=0,"","PRINT")</f>
      </c>
      <c r="B103" s="284"/>
      <c r="C103" s="260">
        <f>C88+1</f>
        <v>7</v>
      </c>
      <c r="D103" s="255" t="s">
        <v>713</v>
      </c>
      <c r="E103" s="418" t="str">
        <f>Translations!$B$572</f>
        <v>Planowane/podjęte działania:</v>
      </c>
      <c r="F103" s="418"/>
      <c r="G103" s="418"/>
      <c r="H103" s="279"/>
      <c r="I103" s="262" t="str">
        <f>Translations!$B$573</f>
        <v>Od kiedy?</v>
      </c>
      <c r="J103" s="280"/>
      <c r="K103" s="263"/>
      <c r="L103" s="263"/>
      <c r="M103" s="237"/>
      <c r="N103" s="282">
        <f>IF(AND(COUNTA(H103,J103,F107:L115)&gt;0,COUNTIF(N104:$N$168,"PRINT")=0),"PRINT","")</f>
      </c>
      <c r="Q103" s="264" t="b">
        <f>CNTR_VerNonConf=EUconst_NotRelevant</f>
        <v>0</v>
      </c>
      <c r="R103" s="264" t="b">
        <f>OR(Q103=TRUE,AND(H103&lt;&gt;"",H103=FALSE))</f>
        <v>0</v>
      </c>
    </row>
    <row r="104" spans="1:13" ht="4.5" customHeight="1">
      <c r="A104" s="224"/>
      <c r="B104" s="228"/>
      <c r="C104" s="254"/>
      <c r="D104" s="258"/>
      <c r="E104" s="263"/>
      <c r="F104" s="263"/>
      <c r="G104" s="263"/>
      <c r="H104" s="263"/>
      <c r="I104" s="263"/>
      <c r="J104" s="263"/>
      <c r="K104" s="263"/>
      <c r="L104" s="263"/>
      <c r="M104" s="237"/>
    </row>
    <row r="105" spans="1:13" ht="15.75" customHeight="1">
      <c r="A105" s="224"/>
      <c r="B105" s="228"/>
      <c r="C105" s="254"/>
      <c r="D105" s="255" t="s">
        <v>714</v>
      </c>
      <c r="E105" s="419" t="str">
        <f>Translations!$B$574</f>
        <v>Opis:</v>
      </c>
      <c r="F105" s="419"/>
      <c r="G105" s="419"/>
      <c r="H105" s="419"/>
      <c r="I105" s="419"/>
      <c r="J105" s="419"/>
      <c r="K105" s="419"/>
      <c r="L105" s="419"/>
      <c r="M105" s="237"/>
    </row>
    <row r="106" spans="1:18" s="253" customFormat="1" ht="12.75" customHeight="1">
      <c r="A106" s="238"/>
      <c r="B106" s="228"/>
      <c r="C106" s="248"/>
      <c r="D106" s="265"/>
      <c r="E106" s="420" t="str">
        <f>Translations!$B$575</f>
        <v>W przypadku, gdy potrzebują Państwo większej ilości miejsca na opis należy użyć zewnętrznych plików i wprowadzić tutaj odniesienia do nich.</v>
      </c>
      <c r="F106" s="420"/>
      <c r="G106" s="420"/>
      <c r="H106" s="420"/>
      <c r="I106" s="420"/>
      <c r="J106" s="420"/>
      <c r="K106" s="420"/>
      <c r="L106" s="266"/>
      <c r="M106" s="284"/>
      <c r="N106" s="221"/>
      <c r="O106" s="250"/>
      <c r="P106" s="250"/>
      <c r="Q106" s="251"/>
      <c r="R106" s="252"/>
    </row>
    <row r="107" spans="1:18" ht="12.75">
      <c r="A107" s="224"/>
      <c r="B107" s="228"/>
      <c r="C107" s="243"/>
      <c r="D107" s="258"/>
      <c r="E107" s="286" t="str">
        <f>Translations!$B$80</f>
        <v>Tytuł:</v>
      </c>
      <c r="F107" s="421"/>
      <c r="G107" s="422"/>
      <c r="H107" s="422"/>
      <c r="I107" s="422"/>
      <c r="J107" s="422"/>
      <c r="K107" s="422"/>
      <c r="L107" s="423"/>
      <c r="M107" s="237"/>
      <c r="R107" s="267" t="b">
        <f>Q103</f>
        <v>0</v>
      </c>
    </row>
    <row r="108" spans="1:18" ht="12.75">
      <c r="A108" s="224"/>
      <c r="B108" s="228"/>
      <c r="C108" s="243"/>
      <c r="D108" s="258"/>
      <c r="E108" s="286" t="str">
        <f>Translations!$B$574</f>
        <v>Opis:</v>
      </c>
      <c r="F108" s="424"/>
      <c r="G108" s="425"/>
      <c r="H108" s="425"/>
      <c r="I108" s="425"/>
      <c r="J108" s="425"/>
      <c r="K108" s="425"/>
      <c r="L108" s="426"/>
      <c r="M108" s="237"/>
      <c r="O108" s="268"/>
      <c r="R108" s="267" t="b">
        <f>R107</f>
        <v>0</v>
      </c>
    </row>
    <row r="109" spans="1:18" ht="12.75">
      <c r="A109" s="224"/>
      <c r="B109" s="228"/>
      <c r="C109" s="243"/>
      <c r="D109" s="258"/>
      <c r="E109" s="235"/>
      <c r="F109" s="427"/>
      <c r="G109" s="428"/>
      <c r="H109" s="428"/>
      <c r="I109" s="428"/>
      <c r="J109" s="428"/>
      <c r="K109" s="428"/>
      <c r="L109" s="429"/>
      <c r="M109" s="237"/>
      <c r="R109" s="267" t="b">
        <f aca="true" t="shared" si="6" ref="R109:R115">R108</f>
        <v>0</v>
      </c>
    </row>
    <row r="110" spans="1:18" ht="12.75">
      <c r="A110" s="224"/>
      <c r="B110" s="228"/>
      <c r="C110" s="243"/>
      <c r="D110" s="258"/>
      <c r="E110" s="235"/>
      <c r="F110" s="427"/>
      <c r="G110" s="428"/>
      <c r="H110" s="428"/>
      <c r="I110" s="428"/>
      <c r="J110" s="428"/>
      <c r="K110" s="428"/>
      <c r="L110" s="429"/>
      <c r="M110" s="237"/>
      <c r="R110" s="267" t="b">
        <f t="shared" si="6"/>
        <v>0</v>
      </c>
    </row>
    <row r="111" spans="1:18" ht="12.75">
      <c r="A111" s="224"/>
      <c r="B111" s="228"/>
      <c r="C111" s="243"/>
      <c r="D111" s="258"/>
      <c r="E111" s="235"/>
      <c r="F111" s="427"/>
      <c r="G111" s="428"/>
      <c r="H111" s="428"/>
      <c r="I111" s="428"/>
      <c r="J111" s="428"/>
      <c r="K111" s="428"/>
      <c r="L111" s="429"/>
      <c r="M111" s="237"/>
      <c r="R111" s="267" t="b">
        <f t="shared" si="6"/>
        <v>0</v>
      </c>
    </row>
    <row r="112" spans="1:18" ht="12.75">
      <c r="A112" s="224"/>
      <c r="B112" s="228"/>
      <c r="C112" s="243"/>
      <c r="D112" s="258"/>
      <c r="E112" s="235"/>
      <c r="F112" s="427"/>
      <c r="G112" s="428"/>
      <c r="H112" s="428"/>
      <c r="I112" s="428"/>
      <c r="J112" s="428"/>
      <c r="K112" s="428"/>
      <c r="L112" s="429"/>
      <c r="M112" s="237"/>
      <c r="R112" s="267" t="b">
        <f t="shared" si="6"/>
        <v>0</v>
      </c>
    </row>
    <row r="113" spans="1:18" ht="12.75">
      <c r="A113" s="224"/>
      <c r="B113" s="228"/>
      <c r="C113" s="243"/>
      <c r="D113" s="258"/>
      <c r="E113" s="235"/>
      <c r="F113" s="427"/>
      <c r="G113" s="428"/>
      <c r="H113" s="428"/>
      <c r="I113" s="428"/>
      <c r="J113" s="428"/>
      <c r="K113" s="428"/>
      <c r="L113" s="429"/>
      <c r="M113" s="237"/>
      <c r="R113" s="267" t="b">
        <f t="shared" si="6"/>
        <v>0</v>
      </c>
    </row>
    <row r="114" spans="1:18" ht="12.75">
      <c r="A114" s="224"/>
      <c r="B114" s="228"/>
      <c r="C114" s="243"/>
      <c r="D114" s="258"/>
      <c r="E114" s="235"/>
      <c r="F114" s="427"/>
      <c r="G114" s="428"/>
      <c r="H114" s="428"/>
      <c r="I114" s="428"/>
      <c r="J114" s="428"/>
      <c r="K114" s="428"/>
      <c r="L114" s="429"/>
      <c r="M114" s="237"/>
      <c r="R114" s="267" t="b">
        <f t="shared" si="6"/>
        <v>0</v>
      </c>
    </row>
    <row r="115" spans="1:18" ht="12.75">
      <c r="A115" s="224"/>
      <c r="B115" s="228"/>
      <c r="C115" s="243"/>
      <c r="D115" s="258"/>
      <c r="E115" s="235"/>
      <c r="F115" s="430"/>
      <c r="G115" s="431"/>
      <c r="H115" s="431"/>
      <c r="I115" s="431"/>
      <c r="J115" s="431"/>
      <c r="K115" s="431"/>
      <c r="L115" s="432"/>
      <c r="M115" s="237"/>
      <c r="R115" s="267" t="b">
        <f t="shared" si="6"/>
        <v>0</v>
      </c>
    </row>
    <row r="116" spans="1:13" ht="13.5" thickBot="1">
      <c r="A116" s="224"/>
      <c r="B116" s="228"/>
      <c r="C116" s="256"/>
      <c r="D116" s="257"/>
      <c r="E116" s="269"/>
      <c r="F116" s="270"/>
      <c r="G116" s="271"/>
      <c r="H116" s="271"/>
      <c r="I116" s="271"/>
      <c r="J116" s="271"/>
      <c r="K116" s="271"/>
      <c r="L116" s="271"/>
      <c r="M116" s="237"/>
    </row>
    <row r="117" spans="1:13" ht="12.75" customHeight="1" thickBot="1">
      <c r="A117" s="224"/>
      <c r="B117" s="228"/>
      <c r="C117" s="243"/>
      <c r="D117" s="258"/>
      <c r="E117" s="259"/>
      <c r="F117" s="259"/>
      <c r="G117" s="259"/>
      <c r="H117" s="259"/>
      <c r="I117" s="259"/>
      <c r="J117" s="259"/>
      <c r="K117" s="259"/>
      <c r="L117" s="259"/>
      <c r="M117" s="237"/>
    </row>
    <row r="118" spans="1:18" ht="15.75" customHeight="1" thickBot="1">
      <c r="A118" s="281">
        <f>IF(COUNTA(H118,J118,F122:L130)=0,"","PRINT")</f>
      </c>
      <c r="B118" s="284"/>
      <c r="C118" s="260">
        <f>C103+1</f>
        <v>8</v>
      </c>
      <c r="D118" s="255" t="s">
        <v>713</v>
      </c>
      <c r="E118" s="418" t="str">
        <f>Translations!$B$572</f>
        <v>Planowane/podjęte działania:</v>
      </c>
      <c r="F118" s="418"/>
      <c r="G118" s="418"/>
      <c r="H118" s="279"/>
      <c r="I118" s="262" t="str">
        <f>Translations!$B$573</f>
        <v>Od kiedy?</v>
      </c>
      <c r="J118" s="280"/>
      <c r="K118" s="263"/>
      <c r="L118" s="263"/>
      <c r="M118" s="237"/>
      <c r="N118" s="282">
        <f>IF(AND(COUNTA(H118,J118,F122:L130)&gt;0,COUNTIF(N119:$N$168,"PRINT")=0),"PRINT","")</f>
      </c>
      <c r="Q118" s="264" t="b">
        <f>CNTR_VerNonConf=EUconst_NotRelevant</f>
        <v>0</v>
      </c>
      <c r="R118" s="264" t="b">
        <f>OR(Q118=TRUE,AND(H118&lt;&gt;"",H118=FALSE))</f>
        <v>0</v>
      </c>
    </row>
    <row r="119" spans="1:13" ht="4.5" customHeight="1">
      <c r="A119" s="224"/>
      <c r="B119" s="228"/>
      <c r="C119" s="254"/>
      <c r="D119" s="258"/>
      <c r="E119" s="263"/>
      <c r="F119" s="263"/>
      <c r="G119" s="263"/>
      <c r="H119" s="263"/>
      <c r="I119" s="263"/>
      <c r="J119" s="263"/>
      <c r="K119" s="263"/>
      <c r="L119" s="263"/>
      <c r="M119" s="237"/>
    </row>
    <row r="120" spans="1:13" ht="15.75" customHeight="1">
      <c r="A120" s="224"/>
      <c r="B120" s="228"/>
      <c r="C120" s="254"/>
      <c r="D120" s="255" t="s">
        <v>714</v>
      </c>
      <c r="E120" s="419" t="str">
        <f>Translations!$B$574</f>
        <v>Opis:</v>
      </c>
      <c r="F120" s="419"/>
      <c r="G120" s="419"/>
      <c r="H120" s="419"/>
      <c r="I120" s="419"/>
      <c r="J120" s="419"/>
      <c r="K120" s="419"/>
      <c r="L120" s="419"/>
      <c r="M120" s="237"/>
    </row>
    <row r="121" spans="1:18" s="253" customFormat="1" ht="12.75" customHeight="1">
      <c r="A121" s="238"/>
      <c r="B121" s="228"/>
      <c r="C121" s="248"/>
      <c r="D121" s="265"/>
      <c r="E121" s="420" t="str">
        <f>Translations!$B$575</f>
        <v>W przypadku, gdy potrzebują Państwo większej ilości miejsca na opis należy użyć zewnętrznych plików i wprowadzić tutaj odniesienia do nich.</v>
      </c>
      <c r="F121" s="420"/>
      <c r="G121" s="420"/>
      <c r="H121" s="420"/>
      <c r="I121" s="420"/>
      <c r="J121" s="420"/>
      <c r="K121" s="420"/>
      <c r="L121" s="266"/>
      <c r="M121" s="284"/>
      <c r="N121" s="221"/>
      <c r="O121" s="250"/>
      <c r="P121" s="250"/>
      <c r="Q121" s="251"/>
      <c r="R121" s="252"/>
    </row>
    <row r="122" spans="1:18" ht="12.75">
      <c r="A122" s="224"/>
      <c r="B122" s="228"/>
      <c r="C122" s="243"/>
      <c r="D122" s="258"/>
      <c r="E122" s="286" t="str">
        <f>Translations!$B$80</f>
        <v>Tytuł:</v>
      </c>
      <c r="F122" s="421"/>
      <c r="G122" s="422"/>
      <c r="H122" s="422"/>
      <c r="I122" s="422"/>
      <c r="J122" s="422"/>
      <c r="K122" s="422"/>
      <c r="L122" s="423"/>
      <c r="M122" s="237"/>
      <c r="R122" s="267" t="b">
        <f>Q118</f>
        <v>0</v>
      </c>
    </row>
    <row r="123" spans="1:18" ht="12.75">
      <c r="A123" s="224"/>
      <c r="B123" s="228"/>
      <c r="C123" s="243"/>
      <c r="D123" s="258"/>
      <c r="E123" s="286" t="str">
        <f>Translations!$B$574</f>
        <v>Opis:</v>
      </c>
      <c r="F123" s="424"/>
      <c r="G123" s="425"/>
      <c r="H123" s="425"/>
      <c r="I123" s="425"/>
      <c r="J123" s="425"/>
      <c r="K123" s="425"/>
      <c r="L123" s="426"/>
      <c r="M123" s="237"/>
      <c r="O123" s="268"/>
      <c r="R123" s="267" t="b">
        <f>R122</f>
        <v>0</v>
      </c>
    </row>
    <row r="124" spans="1:18" ht="12.75">
      <c r="A124" s="224"/>
      <c r="B124" s="228"/>
      <c r="C124" s="243"/>
      <c r="D124" s="258"/>
      <c r="E124" s="235"/>
      <c r="F124" s="427"/>
      <c r="G124" s="428"/>
      <c r="H124" s="428"/>
      <c r="I124" s="428"/>
      <c r="J124" s="428"/>
      <c r="K124" s="428"/>
      <c r="L124" s="429"/>
      <c r="M124" s="237"/>
      <c r="R124" s="267" t="b">
        <f aca="true" t="shared" si="7" ref="R124:R130">R123</f>
        <v>0</v>
      </c>
    </row>
    <row r="125" spans="1:18" ht="12.75">
      <c r="A125" s="224"/>
      <c r="B125" s="228"/>
      <c r="C125" s="243"/>
      <c r="D125" s="258"/>
      <c r="E125" s="235"/>
      <c r="F125" s="427"/>
      <c r="G125" s="428"/>
      <c r="H125" s="428"/>
      <c r="I125" s="428"/>
      <c r="J125" s="428"/>
      <c r="K125" s="428"/>
      <c r="L125" s="429"/>
      <c r="M125" s="237"/>
      <c r="R125" s="267" t="b">
        <f t="shared" si="7"/>
        <v>0</v>
      </c>
    </row>
    <row r="126" spans="1:18" ht="12.75">
      <c r="A126" s="224"/>
      <c r="B126" s="228"/>
      <c r="C126" s="243"/>
      <c r="D126" s="258"/>
      <c r="E126" s="235"/>
      <c r="F126" s="427"/>
      <c r="G126" s="428"/>
      <c r="H126" s="428"/>
      <c r="I126" s="428"/>
      <c r="J126" s="428"/>
      <c r="K126" s="428"/>
      <c r="L126" s="429"/>
      <c r="M126" s="237"/>
      <c r="R126" s="267" t="b">
        <f t="shared" si="7"/>
        <v>0</v>
      </c>
    </row>
    <row r="127" spans="1:18" ht="12.75">
      <c r="A127" s="224"/>
      <c r="B127" s="228"/>
      <c r="C127" s="243"/>
      <c r="D127" s="258"/>
      <c r="E127" s="235"/>
      <c r="F127" s="427"/>
      <c r="G127" s="428"/>
      <c r="H127" s="428"/>
      <c r="I127" s="428"/>
      <c r="J127" s="428"/>
      <c r="K127" s="428"/>
      <c r="L127" s="429"/>
      <c r="M127" s="237"/>
      <c r="R127" s="267" t="b">
        <f t="shared" si="7"/>
        <v>0</v>
      </c>
    </row>
    <row r="128" spans="1:18" ht="12.75">
      <c r="A128" s="224"/>
      <c r="B128" s="228"/>
      <c r="C128" s="243"/>
      <c r="D128" s="258"/>
      <c r="E128" s="235"/>
      <c r="F128" s="427"/>
      <c r="G128" s="428"/>
      <c r="H128" s="428"/>
      <c r="I128" s="428"/>
      <c r="J128" s="428"/>
      <c r="K128" s="428"/>
      <c r="L128" s="429"/>
      <c r="M128" s="237"/>
      <c r="R128" s="267" t="b">
        <f t="shared" si="7"/>
        <v>0</v>
      </c>
    </row>
    <row r="129" spans="1:18" ht="12.75">
      <c r="A129" s="224"/>
      <c r="B129" s="228"/>
      <c r="C129" s="243"/>
      <c r="D129" s="258"/>
      <c r="E129" s="235"/>
      <c r="F129" s="427"/>
      <c r="G129" s="428"/>
      <c r="H129" s="428"/>
      <c r="I129" s="428"/>
      <c r="J129" s="428"/>
      <c r="K129" s="428"/>
      <c r="L129" s="429"/>
      <c r="M129" s="237"/>
      <c r="R129" s="267" t="b">
        <f t="shared" si="7"/>
        <v>0</v>
      </c>
    </row>
    <row r="130" spans="1:18" ht="12.75">
      <c r="A130" s="224"/>
      <c r="B130" s="228"/>
      <c r="C130" s="243"/>
      <c r="D130" s="258"/>
      <c r="E130" s="235"/>
      <c r="F130" s="430"/>
      <c r="G130" s="431"/>
      <c r="H130" s="431"/>
      <c r="I130" s="431"/>
      <c r="J130" s="431"/>
      <c r="K130" s="431"/>
      <c r="L130" s="432"/>
      <c r="M130" s="237"/>
      <c r="R130" s="267" t="b">
        <f t="shared" si="7"/>
        <v>0</v>
      </c>
    </row>
    <row r="131" spans="1:13" ht="13.5" thickBot="1">
      <c r="A131" s="224"/>
      <c r="B131" s="228"/>
      <c r="C131" s="256"/>
      <c r="D131" s="257"/>
      <c r="E131" s="269"/>
      <c r="F131" s="270"/>
      <c r="G131" s="271"/>
      <c r="H131" s="271"/>
      <c r="I131" s="271"/>
      <c r="J131" s="271"/>
      <c r="K131" s="271"/>
      <c r="L131" s="271"/>
      <c r="M131" s="237"/>
    </row>
    <row r="132" spans="1:13" ht="12.75" customHeight="1" thickBot="1">
      <c r="A132" s="224"/>
      <c r="B132" s="228"/>
      <c r="C132" s="243"/>
      <c r="D132" s="258"/>
      <c r="E132" s="259"/>
      <c r="F132" s="259"/>
      <c r="G132" s="259"/>
      <c r="H132" s="259"/>
      <c r="I132" s="259"/>
      <c r="J132" s="259"/>
      <c r="K132" s="259"/>
      <c r="L132" s="259"/>
      <c r="M132" s="237"/>
    </row>
    <row r="133" spans="1:18" ht="15.75" customHeight="1" thickBot="1">
      <c r="A133" s="281">
        <f>IF(COUNTA(H133,J133,F137:L145)=0,"","PRINT")</f>
      </c>
      <c r="B133" s="284"/>
      <c r="C133" s="260">
        <f>C118+1</f>
        <v>9</v>
      </c>
      <c r="D133" s="255" t="s">
        <v>713</v>
      </c>
      <c r="E133" s="418" t="str">
        <f>Translations!$B$572</f>
        <v>Planowane/podjęte działania:</v>
      </c>
      <c r="F133" s="418"/>
      <c r="G133" s="418"/>
      <c r="H133" s="279"/>
      <c r="I133" s="262" t="str">
        <f>Translations!$B$573</f>
        <v>Od kiedy?</v>
      </c>
      <c r="J133" s="280"/>
      <c r="K133" s="263"/>
      <c r="L133" s="263"/>
      <c r="M133" s="237"/>
      <c r="N133" s="282">
        <f>IF(AND(COUNTA(H133,J133,F137:L145)&gt;0,COUNTIF(N134:$N$168,"PRINT")=0),"PRINT","")</f>
      </c>
      <c r="Q133" s="264" t="b">
        <f>CNTR_VerNonConf=EUconst_NotRelevant</f>
        <v>0</v>
      </c>
      <c r="R133" s="264" t="b">
        <f>OR(Q133=TRUE,AND(H133&lt;&gt;"",H133=FALSE))</f>
        <v>0</v>
      </c>
    </row>
    <row r="134" spans="1:13" ht="4.5" customHeight="1">
      <c r="A134" s="224"/>
      <c r="B134" s="228"/>
      <c r="C134" s="254"/>
      <c r="D134" s="258"/>
      <c r="E134" s="263"/>
      <c r="F134" s="263"/>
      <c r="G134" s="263"/>
      <c r="H134" s="263"/>
      <c r="I134" s="263"/>
      <c r="J134" s="263"/>
      <c r="K134" s="263"/>
      <c r="L134" s="263"/>
      <c r="M134" s="237"/>
    </row>
    <row r="135" spans="1:13" ht="15.75" customHeight="1">
      <c r="A135" s="224"/>
      <c r="B135" s="228"/>
      <c r="C135" s="254"/>
      <c r="D135" s="255" t="s">
        <v>714</v>
      </c>
      <c r="E135" s="419" t="str">
        <f>Translations!$B$574</f>
        <v>Opis:</v>
      </c>
      <c r="F135" s="419"/>
      <c r="G135" s="419"/>
      <c r="H135" s="419"/>
      <c r="I135" s="419"/>
      <c r="J135" s="419"/>
      <c r="K135" s="419"/>
      <c r="L135" s="419"/>
      <c r="M135" s="237"/>
    </row>
    <row r="136" spans="1:18" s="253" customFormat="1" ht="12.75" customHeight="1">
      <c r="A136" s="238"/>
      <c r="B136" s="228"/>
      <c r="C136" s="248"/>
      <c r="D136" s="265"/>
      <c r="E136" s="420" t="str">
        <f>Translations!$B$575</f>
        <v>W przypadku, gdy potrzebują Państwo większej ilości miejsca na opis należy użyć zewnętrznych plików i wprowadzić tutaj odniesienia do nich.</v>
      </c>
      <c r="F136" s="420"/>
      <c r="G136" s="420"/>
      <c r="H136" s="420"/>
      <c r="I136" s="420"/>
      <c r="J136" s="420"/>
      <c r="K136" s="420"/>
      <c r="L136" s="266"/>
      <c r="M136" s="284"/>
      <c r="N136" s="221"/>
      <c r="O136" s="250"/>
      <c r="P136" s="250"/>
      <c r="Q136" s="251"/>
      <c r="R136" s="252"/>
    </row>
    <row r="137" spans="1:18" ht="12.75">
      <c r="A137" s="224"/>
      <c r="B137" s="228"/>
      <c r="C137" s="243"/>
      <c r="D137" s="258"/>
      <c r="E137" s="286" t="str">
        <f>Translations!$B$80</f>
        <v>Tytuł:</v>
      </c>
      <c r="F137" s="421"/>
      <c r="G137" s="422"/>
      <c r="H137" s="422"/>
      <c r="I137" s="422"/>
      <c r="J137" s="422"/>
      <c r="K137" s="422"/>
      <c r="L137" s="423"/>
      <c r="M137" s="237"/>
      <c r="R137" s="267" t="b">
        <f>Q133</f>
        <v>0</v>
      </c>
    </row>
    <row r="138" spans="1:18" ht="12.75">
      <c r="A138" s="224"/>
      <c r="B138" s="228"/>
      <c r="C138" s="243"/>
      <c r="D138" s="258"/>
      <c r="E138" s="286" t="str">
        <f>Translations!$B$574</f>
        <v>Opis:</v>
      </c>
      <c r="F138" s="424"/>
      <c r="G138" s="425"/>
      <c r="H138" s="425"/>
      <c r="I138" s="425"/>
      <c r="J138" s="425"/>
      <c r="K138" s="425"/>
      <c r="L138" s="426"/>
      <c r="M138" s="237"/>
      <c r="O138" s="268"/>
      <c r="R138" s="267" t="b">
        <f>R137</f>
        <v>0</v>
      </c>
    </row>
    <row r="139" spans="1:18" ht="12.75">
      <c r="A139" s="224"/>
      <c r="B139" s="228"/>
      <c r="C139" s="243"/>
      <c r="D139" s="258"/>
      <c r="E139" s="235"/>
      <c r="F139" s="427"/>
      <c r="G139" s="428"/>
      <c r="H139" s="428"/>
      <c r="I139" s="428"/>
      <c r="J139" s="428"/>
      <c r="K139" s="428"/>
      <c r="L139" s="429"/>
      <c r="M139" s="237"/>
      <c r="R139" s="267" t="b">
        <f aca="true" t="shared" si="8" ref="R139:R145">R138</f>
        <v>0</v>
      </c>
    </row>
    <row r="140" spans="1:18" ht="12.75">
      <c r="A140" s="224"/>
      <c r="B140" s="228"/>
      <c r="C140" s="243"/>
      <c r="D140" s="258"/>
      <c r="E140" s="235"/>
      <c r="F140" s="427"/>
      <c r="G140" s="428"/>
      <c r="H140" s="428"/>
      <c r="I140" s="428"/>
      <c r="J140" s="428"/>
      <c r="K140" s="428"/>
      <c r="L140" s="429"/>
      <c r="M140" s="237"/>
      <c r="R140" s="267" t="b">
        <f t="shared" si="8"/>
        <v>0</v>
      </c>
    </row>
    <row r="141" spans="1:18" ht="12.75">
      <c r="A141" s="224"/>
      <c r="B141" s="228"/>
      <c r="C141" s="243"/>
      <c r="D141" s="258"/>
      <c r="E141" s="235"/>
      <c r="F141" s="427"/>
      <c r="G141" s="428"/>
      <c r="H141" s="428"/>
      <c r="I141" s="428"/>
      <c r="J141" s="428"/>
      <c r="K141" s="428"/>
      <c r="L141" s="429"/>
      <c r="M141" s="237"/>
      <c r="R141" s="267" t="b">
        <f t="shared" si="8"/>
        <v>0</v>
      </c>
    </row>
    <row r="142" spans="1:18" ht="12.75">
      <c r="A142" s="224"/>
      <c r="B142" s="228"/>
      <c r="C142" s="243"/>
      <c r="D142" s="258"/>
      <c r="E142" s="235"/>
      <c r="F142" s="427"/>
      <c r="G142" s="428"/>
      <c r="H142" s="428"/>
      <c r="I142" s="428"/>
      <c r="J142" s="428"/>
      <c r="K142" s="428"/>
      <c r="L142" s="429"/>
      <c r="M142" s="237"/>
      <c r="R142" s="267" t="b">
        <f t="shared" si="8"/>
        <v>0</v>
      </c>
    </row>
    <row r="143" spans="1:18" ht="12.75">
      <c r="A143" s="224"/>
      <c r="B143" s="228"/>
      <c r="C143" s="243"/>
      <c r="D143" s="258"/>
      <c r="E143" s="235"/>
      <c r="F143" s="427"/>
      <c r="G143" s="428"/>
      <c r="H143" s="428"/>
      <c r="I143" s="428"/>
      <c r="J143" s="428"/>
      <c r="K143" s="428"/>
      <c r="L143" s="429"/>
      <c r="M143" s="237"/>
      <c r="R143" s="267" t="b">
        <f t="shared" si="8"/>
        <v>0</v>
      </c>
    </row>
    <row r="144" spans="1:18" ht="12.75">
      <c r="A144" s="224"/>
      <c r="B144" s="228"/>
      <c r="C144" s="243"/>
      <c r="D144" s="258"/>
      <c r="E144" s="235"/>
      <c r="F144" s="427"/>
      <c r="G144" s="428"/>
      <c r="H144" s="428"/>
      <c r="I144" s="428"/>
      <c r="J144" s="428"/>
      <c r="K144" s="428"/>
      <c r="L144" s="429"/>
      <c r="M144" s="237"/>
      <c r="R144" s="267" t="b">
        <f t="shared" si="8"/>
        <v>0</v>
      </c>
    </row>
    <row r="145" spans="1:18" ht="12.75">
      <c r="A145" s="224"/>
      <c r="B145" s="228"/>
      <c r="C145" s="243"/>
      <c r="D145" s="258"/>
      <c r="E145" s="235"/>
      <c r="F145" s="430"/>
      <c r="G145" s="431"/>
      <c r="H145" s="431"/>
      <c r="I145" s="431"/>
      <c r="J145" s="431"/>
      <c r="K145" s="431"/>
      <c r="L145" s="432"/>
      <c r="M145" s="237"/>
      <c r="R145" s="267" t="b">
        <f t="shared" si="8"/>
        <v>0</v>
      </c>
    </row>
    <row r="146" spans="1:13" ht="13.5" thickBot="1">
      <c r="A146" s="224"/>
      <c r="B146" s="228"/>
      <c r="C146" s="256"/>
      <c r="D146" s="257"/>
      <c r="E146" s="269"/>
      <c r="F146" s="270"/>
      <c r="G146" s="271"/>
      <c r="H146" s="271"/>
      <c r="I146" s="271"/>
      <c r="J146" s="271"/>
      <c r="K146" s="271"/>
      <c r="L146" s="271"/>
      <c r="M146" s="237"/>
    </row>
    <row r="147" spans="1:13" ht="12.75" customHeight="1" thickBot="1">
      <c r="A147" s="224"/>
      <c r="B147" s="228"/>
      <c r="C147" s="243"/>
      <c r="D147" s="258"/>
      <c r="E147" s="259"/>
      <c r="F147" s="259"/>
      <c r="G147" s="259"/>
      <c r="H147" s="259"/>
      <c r="I147" s="259"/>
      <c r="J147" s="259"/>
      <c r="K147" s="259"/>
      <c r="L147" s="259"/>
      <c r="M147" s="237"/>
    </row>
    <row r="148" spans="1:18" ht="15.75" customHeight="1" thickBot="1">
      <c r="A148" s="281">
        <f>IF(COUNTA(H148,J148,F152:L160)=0,"","PRINT")</f>
      </c>
      <c r="B148" s="284"/>
      <c r="C148" s="260">
        <f>C133+1</f>
        <v>10</v>
      </c>
      <c r="D148" s="255" t="s">
        <v>713</v>
      </c>
      <c r="E148" s="418" t="str">
        <f>Translations!$B$572</f>
        <v>Planowane/podjęte działania:</v>
      </c>
      <c r="F148" s="418"/>
      <c r="G148" s="418"/>
      <c r="H148" s="279"/>
      <c r="I148" s="262" t="str">
        <f>Translations!$B$573</f>
        <v>Od kiedy?</v>
      </c>
      <c r="J148" s="280"/>
      <c r="K148" s="263"/>
      <c r="L148" s="263"/>
      <c r="M148" s="237"/>
      <c r="N148" s="282">
        <f>IF(AND(COUNTA(H148,J148,F152:L160)&gt;0,COUNTIF(N149:$N$168,"PRINT")=0),"PRINT","")</f>
      </c>
      <c r="Q148" s="264" t="b">
        <f>CNTR_VerNonConf=EUconst_NotRelevant</f>
        <v>0</v>
      </c>
      <c r="R148" s="264" t="b">
        <f>OR(Q148=TRUE,AND(H148&lt;&gt;"",H148=FALSE))</f>
        <v>0</v>
      </c>
    </row>
    <row r="149" spans="1:13" ht="4.5" customHeight="1">
      <c r="A149" s="224"/>
      <c r="B149" s="228"/>
      <c r="C149" s="254"/>
      <c r="D149" s="258"/>
      <c r="E149" s="263"/>
      <c r="F149" s="263"/>
      <c r="G149" s="263"/>
      <c r="H149" s="263"/>
      <c r="I149" s="263"/>
      <c r="J149" s="263"/>
      <c r="K149" s="263"/>
      <c r="L149" s="263"/>
      <c r="M149" s="237"/>
    </row>
    <row r="150" spans="1:13" ht="15.75" customHeight="1">
      <c r="A150" s="224"/>
      <c r="B150" s="228"/>
      <c r="C150" s="254"/>
      <c r="D150" s="255" t="s">
        <v>714</v>
      </c>
      <c r="E150" s="419" t="str">
        <f>Translations!$B$574</f>
        <v>Opis:</v>
      </c>
      <c r="F150" s="419"/>
      <c r="G150" s="419"/>
      <c r="H150" s="419"/>
      <c r="I150" s="419"/>
      <c r="J150" s="419"/>
      <c r="K150" s="419"/>
      <c r="L150" s="419"/>
      <c r="M150" s="237"/>
    </row>
    <row r="151" spans="1:18" s="253" customFormat="1" ht="12.75" customHeight="1">
      <c r="A151" s="238"/>
      <c r="B151" s="228"/>
      <c r="C151" s="248"/>
      <c r="D151" s="265"/>
      <c r="E151" s="420" t="str">
        <f>Translations!$B$575</f>
        <v>W przypadku, gdy potrzebują Państwo większej ilości miejsca na opis należy użyć zewnętrznych plików i wprowadzić tutaj odniesienia do nich.</v>
      </c>
      <c r="F151" s="420"/>
      <c r="G151" s="420"/>
      <c r="H151" s="420"/>
      <c r="I151" s="420"/>
      <c r="J151" s="420"/>
      <c r="K151" s="420"/>
      <c r="L151" s="266"/>
      <c r="M151" s="284"/>
      <c r="N151" s="221"/>
      <c r="O151" s="250"/>
      <c r="P151" s="250"/>
      <c r="Q151" s="251"/>
      <c r="R151" s="252"/>
    </row>
    <row r="152" spans="1:18" ht="12.75">
      <c r="A152" s="224"/>
      <c r="B152" s="228"/>
      <c r="C152" s="243"/>
      <c r="D152" s="258"/>
      <c r="E152" s="286" t="str">
        <f>Translations!$B$80</f>
        <v>Tytuł:</v>
      </c>
      <c r="F152" s="421"/>
      <c r="G152" s="422"/>
      <c r="H152" s="422"/>
      <c r="I152" s="422"/>
      <c r="J152" s="422"/>
      <c r="K152" s="422"/>
      <c r="L152" s="423"/>
      <c r="M152" s="237"/>
      <c r="R152" s="267" t="b">
        <f>Q148</f>
        <v>0</v>
      </c>
    </row>
    <row r="153" spans="1:18" ht="12.75">
      <c r="A153" s="224"/>
      <c r="B153" s="228"/>
      <c r="C153" s="243"/>
      <c r="D153" s="258"/>
      <c r="E153" s="286" t="str">
        <f>Translations!$B$574</f>
        <v>Opis:</v>
      </c>
      <c r="F153" s="424"/>
      <c r="G153" s="425"/>
      <c r="H153" s="425"/>
      <c r="I153" s="425"/>
      <c r="J153" s="425"/>
      <c r="K153" s="425"/>
      <c r="L153" s="426"/>
      <c r="M153" s="237"/>
      <c r="O153" s="268"/>
      <c r="R153" s="267" t="b">
        <f>R152</f>
        <v>0</v>
      </c>
    </row>
    <row r="154" spans="1:18" ht="12.75">
      <c r="A154" s="224"/>
      <c r="B154" s="228"/>
      <c r="C154" s="243"/>
      <c r="D154" s="258"/>
      <c r="E154" s="235"/>
      <c r="F154" s="427"/>
      <c r="G154" s="428"/>
      <c r="H154" s="428"/>
      <c r="I154" s="428"/>
      <c r="J154" s="428"/>
      <c r="K154" s="428"/>
      <c r="L154" s="429"/>
      <c r="M154" s="237"/>
      <c r="R154" s="267" t="b">
        <f aca="true" t="shared" si="9" ref="R154:R160">R153</f>
        <v>0</v>
      </c>
    </row>
    <row r="155" spans="1:18" ht="12.75">
      <c r="A155" s="224"/>
      <c r="B155" s="228"/>
      <c r="C155" s="243"/>
      <c r="D155" s="258"/>
      <c r="E155" s="235"/>
      <c r="F155" s="427"/>
      <c r="G155" s="428"/>
      <c r="H155" s="428"/>
      <c r="I155" s="428"/>
      <c r="J155" s="428"/>
      <c r="K155" s="428"/>
      <c r="L155" s="429"/>
      <c r="M155" s="237"/>
      <c r="R155" s="267" t="b">
        <f t="shared" si="9"/>
        <v>0</v>
      </c>
    </row>
    <row r="156" spans="1:18" ht="12.75">
      <c r="A156" s="224"/>
      <c r="B156" s="228"/>
      <c r="C156" s="243"/>
      <c r="D156" s="258"/>
      <c r="E156" s="235"/>
      <c r="F156" s="427"/>
      <c r="G156" s="428"/>
      <c r="H156" s="428"/>
      <c r="I156" s="428"/>
      <c r="J156" s="428"/>
      <c r="K156" s="428"/>
      <c r="L156" s="429"/>
      <c r="M156" s="237"/>
      <c r="R156" s="267" t="b">
        <f t="shared" si="9"/>
        <v>0</v>
      </c>
    </row>
    <row r="157" spans="1:18" ht="12.75">
      <c r="A157" s="224"/>
      <c r="B157" s="228"/>
      <c r="C157" s="243"/>
      <c r="D157" s="258"/>
      <c r="E157" s="235"/>
      <c r="F157" s="427"/>
      <c r="G157" s="428"/>
      <c r="H157" s="428"/>
      <c r="I157" s="428"/>
      <c r="J157" s="428"/>
      <c r="K157" s="428"/>
      <c r="L157" s="429"/>
      <c r="M157" s="237"/>
      <c r="R157" s="267" t="b">
        <f t="shared" si="9"/>
        <v>0</v>
      </c>
    </row>
    <row r="158" spans="1:18" ht="12.75">
      <c r="A158" s="224"/>
      <c r="B158" s="228"/>
      <c r="C158" s="243"/>
      <c r="D158" s="258"/>
      <c r="E158" s="235"/>
      <c r="F158" s="427"/>
      <c r="G158" s="428"/>
      <c r="H158" s="428"/>
      <c r="I158" s="428"/>
      <c r="J158" s="428"/>
      <c r="K158" s="428"/>
      <c r="L158" s="429"/>
      <c r="M158" s="237"/>
      <c r="R158" s="267" t="b">
        <f t="shared" si="9"/>
        <v>0</v>
      </c>
    </row>
    <row r="159" spans="1:18" ht="12.75">
      <c r="A159" s="224"/>
      <c r="B159" s="228"/>
      <c r="C159" s="243"/>
      <c r="D159" s="258"/>
      <c r="E159" s="235"/>
      <c r="F159" s="427"/>
      <c r="G159" s="428"/>
      <c r="H159" s="428"/>
      <c r="I159" s="428"/>
      <c r="J159" s="428"/>
      <c r="K159" s="428"/>
      <c r="L159" s="429"/>
      <c r="M159" s="237"/>
      <c r="R159" s="267" t="b">
        <f t="shared" si="9"/>
        <v>0</v>
      </c>
    </row>
    <row r="160" spans="1:18" ht="12.75">
      <c r="A160" s="224"/>
      <c r="B160" s="228"/>
      <c r="C160" s="243"/>
      <c r="D160" s="258"/>
      <c r="E160" s="235"/>
      <c r="F160" s="430"/>
      <c r="G160" s="431"/>
      <c r="H160" s="431"/>
      <c r="I160" s="431"/>
      <c r="J160" s="431"/>
      <c r="K160" s="431"/>
      <c r="L160" s="432"/>
      <c r="M160" s="237"/>
      <c r="R160" s="267" t="b">
        <f t="shared" si="9"/>
        <v>0</v>
      </c>
    </row>
    <row r="161" spans="1:13" ht="13.5" thickBot="1">
      <c r="A161" s="224"/>
      <c r="B161" s="228"/>
      <c r="C161" s="256"/>
      <c r="D161" s="257"/>
      <c r="E161" s="269"/>
      <c r="F161" s="270"/>
      <c r="G161" s="271"/>
      <c r="H161" s="271"/>
      <c r="I161" s="271"/>
      <c r="J161" s="271"/>
      <c r="K161" s="271"/>
      <c r="L161" s="271"/>
      <c r="M161" s="237"/>
    </row>
    <row r="162" spans="1:13" ht="12.75">
      <c r="A162" s="224"/>
      <c r="B162" s="228"/>
      <c r="C162" s="228"/>
      <c r="D162" s="228"/>
      <c r="E162" s="228"/>
      <c r="F162" s="228"/>
      <c r="G162" s="228"/>
      <c r="H162" s="228"/>
      <c r="I162" s="228"/>
      <c r="J162" s="228"/>
      <c r="K162" s="228"/>
      <c r="L162" s="228"/>
      <c r="M162" s="237"/>
    </row>
    <row r="163" spans="1:13" ht="12.75">
      <c r="A163" s="272"/>
      <c r="B163" s="287"/>
      <c r="C163" s="249"/>
      <c r="D163" s="236"/>
      <c r="E163" s="273" t="str">
        <f>Translations!$B$576</f>
        <v>Jeżeli istnieje taka potrzeba to kolejne sekcje mogą być dodane przez kopiowanie i wklejenie ostatniej sekcji.</v>
      </c>
      <c r="F163" s="263"/>
      <c r="G163" s="274"/>
      <c r="H163" s="274"/>
      <c r="I163" s="274"/>
      <c r="J163" s="274"/>
      <c r="K163" s="274"/>
      <c r="L163" s="274"/>
      <c r="M163" s="287"/>
    </row>
    <row r="164" spans="1:14" ht="12.75">
      <c r="A164" s="272"/>
      <c r="B164" s="274"/>
      <c r="C164" s="274"/>
      <c r="D164" s="236"/>
      <c r="E164" s="273"/>
      <c r="F164" s="263"/>
      <c r="G164" s="274"/>
      <c r="H164" s="274"/>
      <c r="I164" s="274"/>
      <c r="J164" s="274"/>
      <c r="K164" s="274"/>
      <c r="L164" s="274"/>
      <c r="M164" s="274"/>
      <c r="N164" s="274"/>
    </row>
    <row r="165" spans="1:14" ht="12.75">
      <c r="A165" s="135"/>
      <c r="B165" s="274"/>
      <c r="C165" s="274"/>
      <c r="D165" s="410" t="str">
        <f>Translations!$B$577</f>
        <v>&lt;&lt;&lt; Kliknij tu, aby przejść do sekcji 4 "Zalecenia dotyczące udoskonaleń" &gt;&gt;&gt;</v>
      </c>
      <c r="E165" s="410"/>
      <c r="F165" s="410"/>
      <c r="G165" s="410"/>
      <c r="H165" s="411"/>
      <c r="I165" s="411"/>
      <c r="J165" s="274"/>
      <c r="K165" s="274"/>
      <c r="L165" s="274"/>
      <c r="M165" s="274"/>
      <c r="N165" s="274"/>
    </row>
    <row r="166" spans="1:14" ht="12.75">
      <c r="A166" s="275"/>
      <c r="B166" s="274"/>
      <c r="C166" s="274"/>
      <c r="D166" s="235"/>
      <c r="E166" s="235"/>
      <c r="F166" s="235"/>
      <c r="G166" s="235"/>
      <c r="H166" s="235"/>
      <c r="I166" s="235"/>
      <c r="J166" s="274"/>
      <c r="K166" s="274"/>
      <c r="L166" s="274"/>
      <c r="M166" s="274"/>
      <c r="N166" s="274"/>
    </row>
    <row r="167" ht="12.75" hidden="1">
      <c r="A167" s="272" t="s">
        <v>666</v>
      </c>
    </row>
    <row r="168" spans="1:14" ht="12.75" hidden="1">
      <c r="A168" s="272" t="s">
        <v>666</v>
      </c>
      <c r="N168" s="276" t="s">
        <v>722</v>
      </c>
    </row>
  </sheetData>
  <sheetProtection sheet="1" objects="1" scenarios="1" formatCells="0" formatColumns="0" formatRows="0"/>
  <mergeCells count="128">
    <mergeCell ref="E9:L9"/>
    <mergeCell ref="E10:L10"/>
    <mergeCell ref="E13:G13"/>
    <mergeCell ref="E15:L15"/>
    <mergeCell ref="E16:K16"/>
    <mergeCell ref="C3:I3"/>
    <mergeCell ref="J3:L3"/>
    <mergeCell ref="D5:L5"/>
    <mergeCell ref="E7:L7"/>
    <mergeCell ref="E8:L8"/>
    <mergeCell ref="F17:L17"/>
    <mergeCell ref="F18:L18"/>
    <mergeCell ref="F19:L19"/>
    <mergeCell ref="F20:L20"/>
    <mergeCell ref="F21:L21"/>
    <mergeCell ref="F22:L22"/>
    <mergeCell ref="F23:L23"/>
    <mergeCell ref="F24:L24"/>
    <mergeCell ref="F25:L25"/>
    <mergeCell ref="E28:G28"/>
    <mergeCell ref="E30:L30"/>
    <mergeCell ref="E31:K31"/>
    <mergeCell ref="D165:I165"/>
    <mergeCell ref="F38:L38"/>
    <mergeCell ref="F39:L39"/>
    <mergeCell ref="F40:L40"/>
    <mergeCell ref="F32:L32"/>
    <mergeCell ref="F33:L33"/>
    <mergeCell ref="F34:L34"/>
    <mergeCell ref="F35:L35"/>
    <mergeCell ref="F36:L36"/>
    <mergeCell ref="F37:L37"/>
    <mergeCell ref="F155:L155"/>
    <mergeCell ref="F156:L156"/>
    <mergeCell ref="F157:L157"/>
    <mergeCell ref="F158:L158"/>
    <mergeCell ref="F159:L159"/>
    <mergeCell ref="F160:L160"/>
    <mergeCell ref="E148:G148"/>
    <mergeCell ref="E150:L150"/>
    <mergeCell ref="E151:K151"/>
    <mergeCell ref="F152:L152"/>
    <mergeCell ref="F153:L153"/>
    <mergeCell ref="F154:L154"/>
    <mergeCell ref="F140:L140"/>
    <mergeCell ref="F141:L141"/>
    <mergeCell ref="F142:L142"/>
    <mergeCell ref="F143:L143"/>
    <mergeCell ref="F144:L144"/>
    <mergeCell ref="F145:L145"/>
    <mergeCell ref="E133:G133"/>
    <mergeCell ref="E135:L135"/>
    <mergeCell ref="E136:K136"/>
    <mergeCell ref="F137:L137"/>
    <mergeCell ref="F138:L138"/>
    <mergeCell ref="F139:L139"/>
    <mergeCell ref="F125:L125"/>
    <mergeCell ref="F126:L126"/>
    <mergeCell ref="F127:L127"/>
    <mergeCell ref="F128:L128"/>
    <mergeCell ref="F129:L129"/>
    <mergeCell ref="F130:L130"/>
    <mergeCell ref="E118:G118"/>
    <mergeCell ref="E120:L120"/>
    <mergeCell ref="E121:K121"/>
    <mergeCell ref="F122:L122"/>
    <mergeCell ref="F123:L123"/>
    <mergeCell ref="F124:L124"/>
    <mergeCell ref="F110:L110"/>
    <mergeCell ref="F111:L111"/>
    <mergeCell ref="F112:L112"/>
    <mergeCell ref="F113:L113"/>
    <mergeCell ref="F114:L114"/>
    <mergeCell ref="F115:L115"/>
    <mergeCell ref="E103:G103"/>
    <mergeCell ref="E105:L105"/>
    <mergeCell ref="E106:K106"/>
    <mergeCell ref="F107:L107"/>
    <mergeCell ref="F108:L108"/>
    <mergeCell ref="F109:L109"/>
    <mergeCell ref="F95:L95"/>
    <mergeCell ref="F96:L96"/>
    <mergeCell ref="F97:L97"/>
    <mergeCell ref="F98:L98"/>
    <mergeCell ref="F99:L99"/>
    <mergeCell ref="F100:L100"/>
    <mergeCell ref="E88:G88"/>
    <mergeCell ref="E90:L90"/>
    <mergeCell ref="E91:K91"/>
    <mergeCell ref="F92:L92"/>
    <mergeCell ref="F93:L93"/>
    <mergeCell ref="F94:L94"/>
    <mergeCell ref="F80:L80"/>
    <mergeCell ref="F81:L81"/>
    <mergeCell ref="F82:L82"/>
    <mergeCell ref="F83:L83"/>
    <mergeCell ref="F84:L84"/>
    <mergeCell ref="F85:L85"/>
    <mergeCell ref="E73:G73"/>
    <mergeCell ref="E75:L75"/>
    <mergeCell ref="E76:K76"/>
    <mergeCell ref="F77:L77"/>
    <mergeCell ref="F78:L78"/>
    <mergeCell ref="F79:L79"/>
    <mergeCell ref="F65:L65"/>
    <mergeCell ref="F66:L66"/>
    <mergeCell ref="F67:L67"/>
    <mergeCell ref="F68:L68"/>
    <mergeCell ref="F69:L69"/>
    <mergeCell ref="F70:L70"/>
    <mergeCell ref="E58:G58"/>
    <mergeCell ref="E60:L60"/>
    <mergeCell ref="E61:K61"/>
    <mergeCell ref="F62:L62"/>
    <mergeCell ref="F63:L63"/>
    <mergeCell ref="F64:L64"/>
    <mergeCell ref="F50:L50"/>
    <mergeCell ref="F51:L51"/>
    <mergeCell ref="F52:L52"/>
    <mergeCell ref="F53:L53"/>
    <mergeCell ref="F54:L54"/>
    <mergeCell ref="F55:L55"/>
    <mergeCell ref="E43:G43"/>
    <mergeCell ref="E45:L45"/>
    <mergeCell ref="E46:K46"/>
    <mergeCell ref="F47:L47"/>
    <mergeCell ref="F48:L48"/>
    <mergeCell ref="F49:L49"/>
  </mergeCells>
  <conditionalFormatting sqref="J13 F17:F25 F32:F40 F47:F55 F62:F70 F77:F85 F92:F100 F107:F115 F122:F130 F137:F145 F152:F160">
    <cfRule type="expression" priority="46" dxfId="2" stopIfTrue="1">
      <formula>$R13=TRUE</formula>
    </cfRule>
  </conditionalFormatting>
  <conditionalFormatting sqref="J28">
    <cfRule type="expression" priority="44" dxfId="2" stopIfTrue="1">
      <formula>$R28=TRUE</formula>
    </cfRule>
  </conditionalFormatting>
  <conditionalFormatting sqref="J43">
    <cfRule type="expression" priority="26" dxfId="2" stopIfTrue="1">
      <formula>$R43=TRUE</formula>
    </cfRule>
  </conditionalFormatting>
  <conditionalFormatting sqref="J58">
    <cfRule type="expression" priority="24" dxfId="2" stopIfTrue="1">
      <formula>$R58=TRUE</formula>
    </cfRule>
  </conditionalFormatting>
  <conditionalFormatting sqref="J73">
    <cfRule type="expression" priority="22" dxfId="2" stopIfTrue="1">
      <formula>$R73=TRUE</formula>
    </cfRule>
  </conditionalFormatting>
  <conditionalFormatting sqref="J88">
    <cfRule type="expression" priority="20" dxfId="2" stopIfTrue="1">
      <formula>$R88=TRUE</formula>
    </cfRule>
  </conditionalFormatting>
  <conditionalFormatting sqref="J103">
    <cfRule type="expression" priority="18" dxfId="2" stopIfTrue="1">
      <formula>$R103=TRUE</formula>
    </cfRule>
  </conditionalFormatting>
  <conditionalFormatting sqref="J118">
    <cfRule type="expression" priority="16" dxfId="2" stopIfTrue="1">
      <formula>$R118=TRUE</formula>
    </cfRule>
  </conditionalFormatting>
  <conditionalFormatting sqref="J133">
    <cfRule type="expression" priority="14" dxfId="2" stopIfTrue="1">
      <formula>$R133=TRUE</formula>
    </cfRule>
  </conditionalFormatting>
  <conditionalFormatting sqref="J148">
    <cfRule type="expression" priority="12" dxfId="2" stopIfTrue="1">
      <formula>$R148=TRUE</formula>
    </cfRule>
  </conditionalFormatting>
  <conditionalFormatting sqref="H13">
    <cfRule type="expression" priority="10" dxfId="2" stopIfTrue="1">
      <formula>$Q13=TRUE</formula>
    </cfRule>
  </conditionalFormatting>
  <conditionalFormatting sqref="H28">
    <cfRule type="expression" priority="9" dxfId="2" stopIfTrue="1">
      <formula>$Q28=TRUE</formula>
    </cfRule>
  </conditionalFormatting>
  <conditionalFormatting sqref="H43">
    <cfRule type="expression" priority="8" dxfId="2" stopIfTrue="1">
      <formula>$Q43=TRUE</formula>
    </cfRule>
  </conditionalFormatting>
  <conditionalFormatting sqref="H58">
    <cfRule type="expression" priority="7" dxfId="2" stopIfTrue="1">
      <formula>$Q58=TRUE</formula>
    </cfRule>
  </conditionalFormatting>
  <conditionalFormatting sqref="H73">
    <cfRule type="expression" priority="6" dxfId="2" stopIfTrue="1">
      <formula>$Q73=TRUE</formula>
    </cfRule>
  </conditionalFormatting>
  <conditionalFormatting sqref="H88">
    <cfRule type="expression" priority="5" dxfId="2" stopIfTrue="1">
      <formula>$Q88=TRUE</formula>
    </cfRule>
  </conditionalFormatting>
  <conditionalFormatting sqref="H103">
    <cfRule type="expression" priority="4" dxfId="2" stopIfTrue="1">
      <formula>$Q103=TRUE</formula>
    </cfRule>
  </conditionalFormatting>
  <conditionalFormatting sqref="H118">
    <cfRule type="expression" priority="3" dxfId="2" stopIfTrue="1">
      <formula>$Q118=TRUE</formula>
    </cfRule>
  </conditionalFormatting>
  <conditionalFormatting sqref="H133">
    <cfRule type="expression" priority="2" dxfId="2" stopIfTrue="1">
      <formula>$Q133=TRUE</formula>
    </cfRule>
  </conditionalFormatting>
  <conditionalFormatting sqref="H148">
    <cfRule type="expression" priority="1" dxfId="2" stopIfTrue="1">
      <formula>$Q148=TRUE</formula>
    </cfRule>
  </conditionalFormatting>
  <dataValidations count="1">
    <dataValidation type="list" allowBlank="1" showInputMessage="1" showErrorMessage="1" sqref="H13 H28 H43 H58 H73 H88 H103 H118 H133 H148">
      <formula1>TrueFalse</formula1>
    </dataValidation>
  </dataValidations>
  <hyperlinks>
    <hyperlink ref="D165:G165" location="'Emissions overview'!A1" display="&lt;&lt;&lt; Click here to proceed to section 4 &quot;Information about the monitoring plan&quot; &gt;&gt;&gt;"/>
    <hyperlink ref="D165:I165" location="JUMP_C" display="&lt;&lt;&lt; Click here to proceed to section 4 &quot;Verifier's recommendations for improvements&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186"/>
  <sheetViews>
    <sheetView view="pageBreakPreview" zoomScale="175" zoomScaleSheetLayoutView="175" zoomScalePageLayoutView="0" workbookViewId="0" topLeftCell="B2">
      <selection activeCell="D183" sqref="D183:I183"/>
    </sheetView>
  </sheetViews>
  <sheetFormatPr defaultColWidth="11.421875" defaultRowHeight="12.75"/>
  <cols>
    <col min="1" max="1" width="3.421875" style="221" hidden="1" customWidth="1"/>
    <col min="2" max="2" width="3.421875" style="221" customWidth="1"/>
    <col min="3" max="4" width="4.7109375" style="221" customWidth="1"/>
    <col min="5" max="12" width="12.7109375" style="221" customWidth="1"/>
    <col min="13" max="13" width="9.140625" style="235" customWidth="1"/>
    <col min="14" max="14" width="15.7109375" style="221" hidden="1" customWidth="1"/>
    <col min="15" max="18" width="12.7109375" style="222" hidden="1" customWidth="1"/>
    <col min="19" max="16384" width="11.421875" style="223" customWidth="1"/>
  </cols>
  <sheetData>
    <row r="1" spans="1:18" ht="12.75" hidden="1">
      <c r="A1" s="220" t="s">
        <v>666</v>
      </c>
      <c r="B1" s="277"/>
      <c r="C1" s="277"/>
      <c r="D1" s="283"/>
      <c r="E1" s="277"/>
      <c r="F1" s="277"/>
      <c r="G1" s="277"/>
      <c r="H1" s="277"/>
      <c r="I1" s="277"/>
      <c r="J1" s="277"/>
      <c r="K1" s="277"/>
      <c r="L1" s="277"/>
      <c r="M1" s="277"/>
      <c r="N1" s="221" t="s">
        <v>666</v>
      </c>
      <c r="O1" s="222" t="s">
        <v>666</v>
      </c>
      <c r="P1" s="222" t="s">
        <v>666</v>
      </c>
      <c r="Q1" s="222" t="s">
        <v>666</v>
      </c>
      <c r="R1" s="222" t="s">
        <v>666</v>
      </c>
    </row>
    <row r="2" spans="1:13" ht="12.75" customHeight="1" thickBot="1">
      <c r="A2" s="224"/>
      <c r="B2" s="227"/>
      <c r="C2" s="225"/>
      <c r="D2" s="226"/>
      <c r="E2" s="227"/>
      <c r="F2" s="226"/>
      <c r="G2" s="226"/>
      <c r="H2" s="227"/>
      <c r="I2" s="227"/>
      <c r="J2" s="227"/>
      <c r="K2" s="228"/>
      <c r="L2" s="228"/>
      <c r="M2" s="228"/>
    </row>
    <row r="3" spans="1:18" s="234" customFormat="1" ht="25.5" customHeight="1" thickBot="1">
      <c r="A3" s="229"/>
      <c r="B3" s="248"/>
      <c r="C3" s="435" t="str">
        <f>Translations!$B$578</f>
        <v>Sprawozdanie z weryfikacji - Zalecane ulepszenia</v>
      </c>
      <c r="D3" s="435"/>
      <c r="E3" s="435"/>
      <c r="F3" s="435"/>
      <c r="G3" s="435"/>
      <c r="H3" s="435"/>
      <c r="I3" s="435"/>
      <c r="J3" s="436" t="str">
        <f>IF(CNTR_HasImprovement=TRUE,EUconst_Relevant,IF(COUNTA(CNTR_ListRelevantSections)&gt;0,EUconst_NotRelevant,EUconst_Relevant))</f>
        <v>Dotyczy</v>
      </c>
      <c r="K3" s="437"/>
      <c r="L3" s="438"/>
      <c r="M3" s="284"/>
      <c r="N3" s="231"/>
      <c r="O3" s="232" t="s">
        <v>757</v>
      </c>
      <c r="P3" s="233"/>
      <c r="Q3" s="288" t="s">
        <v>721</v>
      </c>
      <c r="R3" s="289" t="str">
        <f>ADDRESS(ROW($B$2),COLUMN($B$2))&amp;":"&amp;ADDRESS(MATCH("PRINT",$N:$N,0)+ROW($N$35)-ROW($N$21),COLUMN($M$2))</f>
        <v>$B$2:$M$35</v>
      </c>
    </row>
    <row r="4" spans="1:12" ht="12.75">
      <c r="A4" s="224"/>
      <c r="B4" s="235"/>
      <c r="C4" s="235"/>
      <c r="D4" s="226"/>
      <c r="E4" s="235"/>
      <c r="F4" s="235"/>
      <c r="G4" s="235"/>
      <c r="H4" s="235"/>
      <c r="I4" s="235"/>
      <c r="J4" s="235"/>
      <c r="K4" s="235"/>
      <c r="L4" s="235"/>
    </row>
    <row r="5" spans="1:18" s="242" customFormat="1" ht="18.75" customHeight="1">
      <c r="A5" s="238"/>
      <c r="B5" s="284"/>
      <c r="C5" s="239">
        <v>4</v>
      </c>
      <c r="D5" s="439" t="str">
        <f>Translations!$B$579</f>
        <v>Zalecane ulepszenia (sprawozdanie z weryfikacji)</v>
      </c>
      <c r="E5" s="439"/>
      <c r="F5" s="439"/>
      <c r="G5" s="439"/>
      <c r="H5" s="439"/>
      <c r="I5" s="439"/>
      <c r="J5" s="439"/>
      <c r="K5" s="439"/>
      <c r="L5" s="439"/>
      <c r="M5" s="285"/>
      <c r="N5" s="221"/>
      <c r="O5" s="135"/>
      <c r="P5" s="135"/>
      <c r="Q5" s="135"/>
      <c r="R5" s="241"/>
    </row>
    <row r="6" spans="1:18" s="242" customFormat="1" ht="12.75" customHeight="1">
      <c r="A6" s="238"/>
      <c r="B6" s="284"/>
      <c r="C6" s="243"/>
      <c r="D6" s="243"/>
      <c r="E6" s="243"/>
      <c r="F6" s="243"/>
      <c r="G6" s="243"/>
      <c r="H6" s="243"/>
      <c r="I6" s="243"/>
      <c r="J6" s="243"/>
      <c r="K6" s="243"/>
      <c r="L6" s="243"/>
      <c r="M6" s="284"/>
      <c r="N6" s="221"/>
      <c r="O6" s="135"/>
      <c r="P6" s="135"/>
      <c r="Q6" s="135"/>
      <c r="R6" s="241"/>
    </row>
    <row r="7" spans="1:18" s="242" customFormat="1" ht="25.5" customHeight="1">
      <c r="A7" s="238"/>
      <c r="B7" s="284"/>
      <c r="C7" s="243"/>
      <c r="D7" s="243"/>
      <c r="E7" s="440" t="str">
        <f>Translations!$B$580</f>
        <v>Artykuł 69 ust.4 MMR stwierdza, że sprawozdanie z weryfikacji sporządzone zgodnie z rozporządzeniem (UE) nr 600/2012 może zawierać zalecenia dotyczące ulepszeń.</v>
      </c>
      <c r="F7" s="440"/>
      <c r="G7" s="440"/>
      <c r="H7" s="440"/>
      <c r="I7" s="440"/>
      <c r="J7" s="440"/>
      <c r="K7" s="440"/>
      <c r="L7" s="440"/>
      <c r="M7" s="285"/>
      <c r="N7" s="221"/>
      <c r="O7" s="135"/>
      <c r="P7" s="135"/>
      <c r="Q7" s="222"/>
      <c r="R7" s="241"/>
    </row>
    <row r="8" spans="1:18" s="242" customFormat="1" ht="25.5" customHeight="1">
      <c r="A8" s="238"/>
      <c r="B8" s="284"/>
      <c r="C8" s="243"/>
      <c r="D8" s="243"/>
      <c r="E8" s="444" t="str">
        <f>Translations!$B$581</f>
        <v>Zgodnie z art. 30 ust.1 AVR (Rozporządzenie (UE) Nr 600/2012) weryfikator w sprawozdaniu z weryfikacji powinien uwzględnić zalecenia związane z następującymi punktami: </v>
      </c>
      <c r="F8" s="444"/>
      <c r="G8" s="444"/>
      <c r="H8" s="444"/>
      <c r="I8" s="444"/>
      <c r="J8" s="444"/>
      <c r="K8" s="444"/>
      <c r="L8" s="444"/>
      <c r="M8" s="285"/>
      <c r="N8" s="221"/>
      <c r="O8" s="135"/>
      <c r="P8" s="135"/>
      <c r="Q8" s="222"/>
      <c r="R8" s="241"/>
    </row>
    <row r="9" spans="1:18" s="242" customFormat="1" ht="12.75" customHeight="1">
      <c r="A9" s="238"/>
      <c r="B9" s="284"/>
      <c r="C9" s="243"/>
      <c r="D9" s="243"/>
      <c r="E9" s="246" t="s">
        <v>732</v>
      </c>
      <c r="F9" s="444" t="str">
        <f>Translations!$B$582</f>
        <v>ocena ryzyka;</v>
      </c>
      <c r="G9" s="444"/>
      <c r="H9" s="444"/>
      <c r="I9" s="444"/>
      <c r="J9" s="444"/>
      <c r="K9" s="444"/>
      <c r="L9" s="444"/>
      <c r="M9" s="285"/>
      <c r="N9" s="221"/>
      <c r="O9" s="135"/>
      <c r="P9" s="135"/>
      <c r="Q9" s="222"/>
      <c r="R9" s="241"/>
    </row>
    <row r="10" spans="1:18" s="242" customFormat="1" ht="25.5" customHeight="1">
      <c r="A10" s="238"/>
      <c r="B10" s="284"/>
      <c r="C10" s="243"/>
      <c r="D10" s="243"/>
      <c r="E10" s="246" t="s">
        <v>734</v>
      </c>
      <c r="F10" s="444" t="str">
        <f>Translations!$B$583</f>
        <v>opracowanie, dokumentacja, wdrożenie i utrzymanie działań w zakresie przepływu danych i działań kontrolnych, a także ocena systemu kontroli;</v>
      </c>
      <c r="G10" s="444"/>
      <c r="H10" s="444"/>
      <c r="I10" s="444"/>
      <c r="J10" s="444"/>
      <c r="K10" s="444"/>
      <c r="L10" s="444"/>
      <c r="M10" s="285"/>
      <c r="N10" s="221"/>
      <c r="O10" s="135"/>
      <c r="P10" s="135"/>
      <c r="Q10" s="222"/>
      <c r="R10" s="241"/>
    </row>
    <row r="11" spans="1:18" s="242" customFormat="1" ht="36.75" customHeight="1">
      <c r="A11" s="238"/>
      <c r="B11" s="284"/>
      <c r="C11" s="243"/>
      <c r="D11" s="243"/>
      <c r="E11" s="246" t="s">
        <v>736</v>
      </c>
      <c r="F11" s="444" t="str">
        <f>Translations!$B$584</f>
        <v>opracowanie, dokumentacja, wdrożenie i utrzymanie procedur odnoszących się do działań w zakresie przepływu danych i działań kontrolnych, a także innych procedur, które prowadzący instalację lub operator statku powietrznego musi ustanowić na mocy rozporządzenia (UE) nr 601/2012;</v>
      </c>
      <c r="G11" s="444"/>
      <c r="H11" s="444"/>
      <c r="I11" s="444"/>
      <c r="J11" s="444"/>
      <c r="K11" s="444"/>
      <c r="L11" s="444"/>
      <c r="M11" s="285"/>
      <c r="N11" s="221"/>
      <c r="O11" s="135"/>
      <c r="P11" s="135"/>
      <c r="Q11" s="222"/>
      <c r="R11" s="241"/>
    </row>
    <row r="12" spans="1:18" s="242" customFormat="1" ht="25.5" customHeight="1">
      <c r="A12" s="238"/>
      <c r="B12" s="284"/>
      <c r="C12" s="243"/>
      <c r="D12" s="243"/>
      <c r="E12" s="246" t="s">
        <v>737</v>
      </c>
      <c r="F12" s="444" t="str">
        <f>Translations!$B$585</f>
        <v>monitorowanie i sprawozdawczość w zakresie emisji oraz tonokilometrów, w tym w odniesieniu do osiągania wyższych poziomów dokładności, ograniczania ryzyka lub zwiększania skuteczności monitorowania i sprawozdawczości.</v>
      </c>
      <c r="G12" s="444"/>
      <c r="H12" s="444"/>
      <c r="I12" s="444"/>
      <c r="J12" s="444"/>
      <c r="K12" s="444"/>
      <c r="L12" s="444"/>
      <c r="M12" s="285"/>
      <c r="N12" s="221"/>
      <c r="O12" s="135"/>
      <c r="P12" s="135"/>
      <c r="Q12" s="222"/>
      <c r="R12" s="241"/>
    </row>
    <row r="13" spans="1:18" s="242" customFormat="1" ht="38.25" customHeight="1">
      <c r="A13" s="238"/>
      <c r="B13" s="284"/>
      <c r="C13" s="243"/>
      <c r="D13" s="243"/>
      <c r="E13" s="444" t="str">
        <f>Translations!$B$586</f>
        <v>Jeżeli takie ustalenia lub zalecenia ulepszeń są zawarte w sprawozdaniu z weryfikacji to w takim przypadku operator statków powietrznych musi przedłożyć raport do 30 czerwca roku, w którym weryfikator sporządził sprawozdanie z weryfikacji, opisując w nim w jaki sposób i kiedy wdroży zalecane ulepszenia.</v>
      </c>
      <c r="F13" s="444"/>
      <c r="G13" s="444"/>
      <c r="H13" s="444"/>
      <c r="I13" s="444"/>
      <c r="J13" s="444"/>
      <c r="K13" s="444"/>
      <c r="L13" s="444"/>
      <c r="M13" s="285"/>
      <c r="N13" s="221"/>
      <c r="O13" s="135"/>
      <c r="P13" s="135"/>
      <c r="Q13" s="222"/>
      <c r="R13" s="241"/>
    </row>
    <row r="14" spans="1:18" s="242" customFormat="1" ht="4.5" customHeight="1">
      <c r="A14" s="238"/>
      <c r="B14" s="284"/>
      <c r="C14" s="243"/>
      <c r="D14" s="243"/>
      <c r="E14" s="301"/>
      <c r="F14" s="302"/>
      <c r="G14" s="302"/>
      <c r="H14" s="302"/>
      <c r="I14" s="302"/>
      <c r="J14" s="302"/>
      <c r="K14" s="302"/>
      <c r="L14" s="302"/>
      <c r="M14" s="285"/>
      <c r="N14" s="221"/>
      <c r="O14" s="135"/>
      <c r="P14" s="135"/>
      <c r="Q14" s="222"/>
      <c r="R14" s="241"/>
    </row>
    <row r="15" spans="1:18" s="253" customFormat="1" ht="25.5" customHeight="1">
      <c r="A15" s="238"/>
      <c r="B15" s="228"/>
      <c r="C15" s="248"/>
      <c r="D15" s="249"/>
      <c r="E15" s="433" t="str">
        <f>Translations!$B$570</f>
        <v>Proszę odnieść się tutaj do odpowiednich ustaleń ze sprawozdania z weryfikacji i opisać podejmowane działania i ramy czasowe ich wdrożenia.</v>
      </c>
      <c r="F15" s="433"/>
      <c r="G15" s="433"/>
      <c r="H15" s="433"/>
      <c r="I15" s="433"/>
      <c r="J15" s="433"/>
      <c r="K15" s="433"/>
      <c r="L15" s="433"/>
      <c r="M15" s="285"/>
      <c r="N15" s="221"/>
      <c r="O15" s="250"/>
      <c r="P15" s="250"/>
      <c r="Q15" s="251"/>
      <c r="R15" s="252"/>
    </row>
    <row r="16" spans="1:18" s="253" customFormat="1" ht="25.5" customHeight="1">
      <c r="A16" s="238"/>
      <c r="B16" s="228"/>
      <c r="C16" s="248"/>
      <c r="D16" s="265"/>
      <c r="E16" s="433" t="str">
        <f>Translations!$B$587</f>
        <v>Jeżeli działania nie będą podjęte, proszę opisać tutaj dlaczego są one technicznie niewykonalne lub dlaczego doprowadzałyby do wystąpienia nieracjonalnych kosztów.</v>
      </c>
      <c r="F16" s="433"/>
      <c r="G16" s="433"/>
      <c r="H16" s="433"/>
      <c r="I16" s="433"/>
      <c r="J16" s="433"/>
      <c r="K16" s="433"/>
      <c r="L16" s="433"/>
      <c r="M16" s="285"/>
      <c r="N16" s="221"/>
      <c r="O16" s="250"/>
      <c r="P16" s="250"/>
      <c r="Q16" s="251"/>
      <c r="R16" s="252"/>
    </row>
    <row r="17" spans="1:18" s="242" customFormat="1" ht="4.5" customHeight="1">
      <c r="A17" s="238"/>
      <c r="B17" s="284"/>
      <c r="C17" s="243"/>
      <c r="D17" s="243"/>
      <c r="E17" s="301"/>
      <c r="F17" s="302"/>
      <c r="G17" s="302"/>
      <c r="H17" s="302"/>
      <c r="I17" s="302"/>
      <c r="J17" s="302"/>
      <c r="K17" s="302"/>
      <c r="L17" s="302"/>
      <c r="M17" s="284"/>
      <c r="N17" s="221"/>
      <c r="O17" s="135"/>
      <c r="P17" s="135"/>
      <c r="Q17" s="222"/>
      <c r="R17" s="241"/>
    </row>
    <row r="18" spans="1:18" s="242" customFormat="1" ht="45" customHeight="1">
      <c r="A18" s="238"/>
      <c r="B18" s="284"/>
      <c r="C18" s="243"/>
      <c r="D18" s="243"/>
      <c r="E18" s="434" t="str">
        <f>Translations!$B$571</f>
        <v>UWAGA! Raportowanie udoskonaleń w tym formularzu nie powoduje automatycznej aktualizacji planu monitorowania. W przypadku gdy wdrożenie udoskonalenia wymaga zmiany planu monitorowania (zobacz art. 15 rozporządzenia MRR), zaktualizowany plan monitorowania musi zostać przekazany do właściwego organu w celu zatwierdzenia zgodnie z normalną ścieżką postępowania w praktyce  administracyjnej.</v>
      </c>
      <c r="F18" s="434"/>
      <c r="G18" s="434"/>
      <c r="H18" s="434"/>
      <c r="I18" s="434"/>
      <c r="J18" s="434"/>
      <c r="K18" s="434"/>
      <c r="L18" s="434"/>
      <c r="M18" s="285"/>
      <c r="N18" s="221"/>
      <c r="O18" s="135"/>
      <c r="P18" s="135"/>
      <c r="Q18" s="222"/>
      <c r="R18" s="241"/>
    </row>
    <row r="19" spans="1:13" ht="12.75" customHeight="1" thickBot="1">
      <c r="A19" s="224"/>
      <c r="B19" s="228"/>
      <c r="C19" s="256"/>
      <c r="D19" s="257"/>
      <c r="E19" s="269"/>
      <c r="F19" s="270"/>
      <c r="G19" s="271"/>
      <c r="H19" s="271"/>
      <c r="I19" s="271"/>
      <c r="J19" s="271"/>
      <c r="K19" s="271"/>
      <c r="L19" s="271"/>
      <c r="M19" s="237"/>
    </row>
    <row r="20" spans="1:13" ht="12.75" customHeight="1" thickBot="1">
      <c r="A20" s="224"/>
      <c r="B20" s="228"/>
      <c r="C20" s="243"/>
      <c r="D20" s="258"/>
      <c r="E20" s="259"/>
      <c r="F20" s="259"/>
      <c r="G20" s="259"/>
      <c r="H20" s="259"/>
      <c r="I20" s="259"/>
      <c r="J20" s="259"/>
      <c r="K20" s="259"/>
      <c r="L20" s="259"/>
      <c r="M20" s="285"/>
    </row>
    <row r="21" spans="1:18" ht="15.75" customHeight="1" thickBot="1">
      <c r="A21" s="281">
        <f>IF(COUNTA(H21,J21,I23,F26:L34)=0,"","PRINT")</f>
      </c>
      <c r="B21" s="284"/>
      <c r="C21" s="260">
        <v>1</v>
      </c>
      <c r="D21" s="255" t="s">
        <v>713</v>
      </c>
      <c r="E21" s="418" t="str">
        <f>Translations!$B$572</f>
        <v>Planowane/podjęte działania:</v>
      </c>
      <c r="F21" s="418"/>
      <c r="G21" s="418"/>
      <c r="H21" s="279"/>
      <c r="I21" s="262" t="str">
        <f>Translations!$B$573</f>
        <v>Od kiedy?</v>
      </c>
      <c r="J21" s="280"/>
      <c r="K21" s="263"/>
      <c r="L21" s="263"/>
      <c r="M21" s="285"/>
      <c r="N21" s="282" t="str">
        <f>IF(COUNTIF(A:A,"PRINT")=0,"PRINT",IF(AND(COUNTA(H21,J21,I23,F26:L34)&gt;0,COUNTIF(N22:$N$313,"PRINT")=0),"PRINT",""))</f>
        <v>PRINT</v>
      </c>
      <c r="Q21" s="264" t="b">
        <f>CNTR_VerImp=EUconst_NotRelevant</f>
        <v>0</v>
      </c>
      <c r="R21" s="264" t="b">
        <f>OR(Q21=TRUE,AND(H21&lt;&gt;"",H21=FALSE))</f>
        <v>0</v>
      </c>
    </row>
    <row r="22" spans="1:13" ht="4.5" customHeight="1">
      <c r="A22" s="224"/>
      <c r="B22" s="228"/>
      <c r="C22" s="254"/>
      <c r="D22" s="258"/>
      <c r="E22" s="263"/>
      <c r="F22" s="263"/>
      <c r="G22" s="263"/>
      <c r="H22" s="263"/>
      <c r="I22" s="263"/>
      <c r="J22" s="263"/>
      <c r="K22" s="263"/>
      <c r="L22" s="263"/>
      <c r="M22" s="285"/>
    </row>
    <row r="23" spans="1:18" ht="15.75" customHeight="1">
      <c r="A23" s="224"/>
      <c r="B23" s="228"/>
      <c r="C23" s="254"/>
      <c r="D23" s="258"/>
      <c r="E23" s="263"/>
      <c r="F23" s="263"/>
      <c r="G23" s="263"/>
      <c r="H23" s="278" t="str">
        <f>Translations!$B$588</f>
        <v>Jeżeli działania nie będą podjęte, dlaczego?</v>
      </c>
      <c r="I23" s="441"/>
      <c r="J23" s="442"/>
      <c r="K23" s="263"/>
      <c r="L23" s="263"/>
      <c r="M23" s="285"/>
      <c r="R23" s="267" t="b">
        <f>OR(Q21,H21=TRUE)</f>
        <v>0</v>
      </c>
    </row>
    <row r="24" spans="1:13" ht="15.75" customHeight="1">
      <c r="A24" s="224"/>
      <c r="B24" s="228"/>
      <c r="C24" s="254"/>
      <c r="D24" s="255" t="s">
        <v>714</v>
      </c>
      <c r="E24" s="419" t="str">
        <f>Translations!$B$574</f>
        <v>Opis:</v>
      </c>
      <c r="F24" s="419"/>
      <c r="G24" s="419"/>
      <c r="H24" s="419"/>
      <c r="I24" s="419"/>
      <c r="J24" s="419"/>
      <c r="K24" s="419"/>
      <c r="L24" s="419"/>
      <c r="M24" s="237"/>
    </row>
    <row r="25" spans="1:18" s="253" customFormat="1" ht="25.5" customHeight="1">
      <c r="A25" s="238"/>
      <c r="B25" s="228"/>
      <c r="C25" s="248"/>
      <c r="D25" s="265"/>
      <c r="E25" s="420" t="str">
        <f>Translations!$B$575</f>
        <v>W przypadku, gdy potrzebują Państwo większej ilości miejsca na opis należy użyć zewnętrznych plików i wprowadzić tutaj odniesienia do nich.</v>
      </c>
      <c r="F25" s="420"/>
      <c r="G25" s="420"/>
      <c r="H25" s="420"/>
      <c r="I25" s="420"/>
      <c r="J25" s="420"/>
      <c r="K25" s="420"/>
      <c r="L25" s="266"/>
      <c r="M25" s="284"/>
      <c r="N25" s="221"/>
      <c r="O25" s="250"/>
      <c r="P25" s="250"/>
      <c r="Q25" s="251"/>
      <c r="R25" s="252"/>
    </row>
    <row r="26" spans="1:18" ht="12.75">
      <c r="A26" s="224"/>
      <c r="B26" s="228"/>
      <c r="C26" s="243"/>
      <c r="D26" s="258"/>
      <c r="E26" s="286" t="str">
        <f>Translations!$B$80</f>
        <v>Tytuł:</v>
      </c>
      <c r="F26" s="421"/>
      <c r="G26" s="422"/>
      <c r="H26" s="422"/>
      <c r="I26" s="422"/>
      <c r="J26" s="422"/>
      <c r="K26" s="422"/>
      <c r="L26" s="423"/>
      <c r="M26" s="237"/>
      <c r="R26" s="267" t="b">
        <f>Q21</f>
        <v>0</v>
      </c>
    </row>
    <row r="27" spans="1:18" ht="12.75">
      <c r="A27" s="224"/>
      <c r="B27" s="228"/>
      <c r="C27" s="243"/>
      <c r="D27" s="258"/>
      <c r="E27" s="286" t="str">
        <f>Translations!$B$574</f>
        <v>Opis:</v>
      </c>
      <c r="F27" s="443"/>
      <c r="G27" s="425"/>
      <c r="H27" s="425"/>
      <c r="I27" s="425"/>
      <c r="J27" s="425"/>
      <c r="K27" s="425"/>
      <c r="L27" s="426"/>
      <c r="M27" s="237"/>
      <c r="O27" s="268"/>
      <c r="R27" s="267" t="b">
        <f>R26</f>
        <v>0</v>
      </c>
    </row>
    <row r="28" spans="1:18" ht="12.75">
      <c r="A28" s="224"/>
      <c r="B28" s="228"/>
      <c r="C28" s="243"/>
      <c r="D28" s="258"/>
      <c r="E28" s="235"/>
      <c r="F28" s="427"/>
      <c r="G28" s="428"/>
      <c r="H28" s="428"/>
      <c r="I28" s="428"/>
      <c r="J28" s="428"/>
      <c r="K28" s="428"/>
      <c r="L28" s="429"/>
      <c r="M28" s="237"/>
      <c r="R28" s="267" t="b">
        <f aca="true" t="shared" si="0" ref="R28:R34">R27</f>
        <v>0</v>
      </c>
    </row>
    <row r="29" spans="1:18" ht="12.75">
      <c r="A29" s="224"/>
      <c r="B29" s="228"/>
      <c r="C29" s="243"/>
      <c r="D29" s="258"/>
      <c r="E29" s="235"/>
      <c r="F29" s="427"/>
      <c r="G29" s="428"/>
      <c r="H29" s="428"/>
      <c r="I29" s="428"/>
      <c r="J29" s="428"/>
      <c r="K29" s="428"/>
      <c r="L29" s="429"/>
      <c r="M29" s="237"/>
      <c r="R29" s="267" t="b">
        <f t="shared" si="0"/>
        <v>0</v>
      </c>
    </row>
    <row r="30" spans="1:18" ht="12.75">
      <c r="A30" s="224"/>
      <c r="B30" s="228"/>
      <c r="C30" s="243"/>
      <c r="D30" s="258"/>
      <c r="E30" s="235"/>
      <c r="F30" s="427"/>
      <c r="G30" s="428"/>
      <c r="H30" s="428"/>
      <c r="I30" s="428"/>
      <c r="J30" s="428"/>
      <c r="K30" s="428"/>
      <c r="L30" s="429"/>
      <c r="M30" s="237"/>
      <c r="R30" s="267" t="b">
        <f t="shared" si="0"/>
        <v>0</v>
      </c>
    </row>
    <row r="31" spans="1:18" ht="12.75">
      <c r="A31" s="224"/>
      <c r="B31" s="228"/>
      <c r="C31" s="243"/>
      <c r="D31" s="258"/>
      <c r="E31" s="235"/>
      <c r="F31" s="427"/>
      <c r="G31" s="428"/>
      <c r="H31" s="428"/>
      <c r="I31" s="428"/>
      <c r="J31" s="428"/>
      <c r="K31" s="428"/>
      <c r="L31" s="429"/>
      <c r="M31" s="237"/>
      <c r="R31" s="267" t="b">
        <f t="shared" si="0"/>
        <v>0</v>
      </c>
    </row>
    <row r="32" spans="1:18" ht="12.75">
      <c r="A32" s="224"/>
      <c r="B32" s="228"/>
      <c r="C32" s="243"/>
      <c r="D32" s="258"/>
      <c r="E32" s="235"/>
      <c r="F32" s="427"/>
      <c r="G32" s="428"/>
      <c r="H32" s="428"/>
      <c r="I32" s="428"/>
      <c r="J32" s="428"/>
      <c r="K32" s="428"/>
      <c r="L32" s="429"/>
      <c r="M32" s="237"/>
      <c r="R32" s="267" t="b">
        <f t="shared" si="0"/>
        <v>0</v>
      </c>
    </row>
    <row r="33" spans="1:18" ht="12.75">
      <c r="A33" s="224"/>
      <c r="B33" s="228"/>
      <c r="C33" s="243"/>
      <c r="D33" s="258"/>
      <c r="E33" s="235"/>
      <c r="F33" s="427"/>
      <c r="G33" s="428"/>
      <c r="H33" s="428"/>
      <c r="I33" s="428"/>
      <c r="J33" s="428"/>
      <c r="K33" s="428"/>
      <c r="L33" s="429"/>
      <c r="M33" s="237"/>
      <c r="R33" s="267" t="b">
        <f t="shared" si="0"/>
        <v>0</v>
      </c>
    </row>
    <row r="34" spans="1:18" ht="12.75">
      <c r="A34" s="224"/>
      <c r="B34" s="228"/>
      <c r="C34" s="243"/>
      <c r="D34" s="258"/>
      <c r="E34" s="235"/>
      <c r="F34" s="430"/>
      <c r="G34" s="431"/>
      <c r="H34" s="431"/>
      <c r="I34" s="431"/>
      <c r="J34" s="431"/>
      <c r="K34" s="431"/>
      <c r="L34" s="432"/>
      <c r="M34" s="237"/>
      <c r="R34" s="267" t="b">
        <f t="shared" si="0"/>
        <v>0</v>
      </c>
    </row>
    <row r="35" spans="1:13" ht="13.5" thickBot="1">
      <c r="A35" s="224"/>
      <c r="B35" s="228"/>
      <c r="C35" s="256"/>
      <c r="D35" s="257"/>
      <c r="E35" s="269"/>
      <c r="F35" s="270"/>
      <c r="G35" s="271"/>
      <c r="H35" s="271"/>
      <c r="I35" s="271"/>
      <c r="J35" s="271"/>
      <c r="K35" s="271"/>
      <c r="L35" s="271"/>
      <c r="M35" s="237"/>
    </row>
    <row r="36" spans="1:13" ht="12.75" customHeight="1" thickBot="1">
      <c r="A36" s="224"/>
      <c r="B36" s="228"/>
      <c r="C36" s="243"/>
      <c r="D36" s="258"/>
      <c r="E36" s="259"/>
      <c r="F36" s="259"/>
      <c r="G36" s="259"/>
      <c r="H36" s="259"/>
      <c r="I36" s="259"/>
      <c r="J36" s="259"/>
      <c r="K36" s="259"/>
      <c r="L36" s="259"/>
      <c r="M36" s="237"/>
    </row>
    <row r="37" spans="1:18" ht="15.75" customHeight="1" thickBot="1">
      <c r="A37" s="281">
        <f>IF(COUNTA(H37,J37,I39,F42:L50)=0,"","PRINT")</f>
      </c>
      <c r="B37" s="284"/>
      <c r="C37" s="260">
        <f>C21+1</f>
        <v>2</v>
      </c>
      <c r="D37" s="255" t="s">
        <v>713</v>
      </c>
      <c r="E37" s="418" t="str">
        <f>Translations!$B$572</f>
        <v>Planowane/podjęte działania:</v>
      </c>
      <c r="F37" s="418"/>
      <c r="G37" s="418"/>
      <c r="H37" s="279"/>
      <c r="I37" s="262" t="str">
        <f>Translations!$B$573</f>
        <v>Od kiedy?</v>
      </c>
      <c r="J37" s="280"/>
      <c r="K37" s="263"/>
      <c r="L37" s="263"/>
      <c r="M37" s="237"/>
      <c r="N37" s="282">
        <f>IF(AND(COUNTA(H37,J37,I39,F42:L50)&gt;0,COUNTIF(N38:$N$313,"PRINT")=0),"PRINT","")</f>
      </c>
      <c r="Q37" s="264" t="b">
        <f>CNTR_VerImp=EUconst_NotRelevant</f>
        <v>0</v>
      </c>
      <c r="R37" s="264" t="b">
        <f>OR(Q37=TRUE,AND(H37&lt;&gt;"",H37=FALSE))</f>
        <v>0</v>
      </c>
    </row>
    <row r="38" spans="1:13" ht="4.5" customHeight="1">
      <c r="A38" s="224"/>
      <c r="B38" s="228"/>
      <c r="C38" s="254"/>
      <c r="D38" s="258"/>
      <c r="E38" s="263"/>
      <c r="F38" s="263"/>
      <c r="G38" s="263"/>
      <c r="H38" s="263"/>
      <c r="I38" s="263"/>
      <c r="J38" s="263"/>
      <c r="K38" s="263"/>
      <c r="L38" s="263"/>
      <c r="M38" s="237"/>
    </row>
    <row r="39" spans="1:18" ht="15.75" customHeight="1">
      <c r="A39" s="224"/>
      <c r="B39" s="228"/>
      <c r="C39" s="254"/>
      <c r="D39" s="258"/>
      <c r="E39" s="263"/>
      <c r="F39" s="263"/>
      <c r="G39" s="263"/>
      <c r="H39" s="278" t="str">
        <f>Translations!$B$588</f>
        <v>Jeżeli działania nie będą podjęte, dlaczego?</v>
      </c>
      <c r="I39" s="441"/>
      <c r="J39" s="442"/>
      <c r="K39" s="263"/>
      <c r="L39" s="263"/>
      <c r="M39" s="237"/>
      <c r="R39" s="267" t="b">
        <f>OR(Q37,H37=TRUE)</f>
        <v>0</v>
      </c>
    </row>
    <row r="40" spans="1:13" ht="15.75" customHeight="1">
      <c r="A40" s="224"/>
      <c r="B40" s="228"/>
      <c r="C40" s="254"/>
      <c r="D40" s="255" t="s">
        <v>714</v>
      </c>
      <c r="E40" s="419" t="str">
        <f>Translations!$B$574</f>
        <v>Opis:</v>
      </c>
      <c r="F40" s="419"/>
      <c r="G40" s="419"/>
      <c r="H40" s="419"/>
      <c r="I40" s="419"/>
      <c r="J40" s="419"/>
      <c r="K40" s="419"/>
      <c r="L40" s="419"/>
      <c r="M40" s="237"/>
    </row>
    <row r="41" spans="1:18" s="253" customFormat="1" ht="12.75" customHeight="1">
      <c r="A41" s="238"/>
      <c r="B41" s="228"/>
      <c r="C41" s="248"/>
      <c r="D41" s="265"/>
      <c r="E41" s="420" t="str">
        <f>Translations!$B$575</f>
        <v>W przypadku, gdy potrzebują Państwo większej ilości miejsca na opis należy użyć zewnętrznych plików i wprowadzić tutaj odniesienia do nich.</v>
      </c>
      <c r="F41" s="420"/>
      <c r="G41" s="420"/>
      <c r="H41" s="420"/>
      <c r="I41" s="420"/>
      <c r="J41" s="420"/>
      <c r="K41" s="420"/>
      <c r="L41" s="266"/>
      <c r="M41" s="284"/>
      <c r="N41" s="221"/>
      <c r="O41" s="250"/>
      <c r="P41" s="250"/>
      <c r="Q41" s="251"/>
      <c r="R41" s="252"/>
    </row>
    <row r="42" spans="1:18" ht="12.75">
      <c r="A42" s="224"/>
      <c r="B42" s="228"/>
      <c r="C42" s="243"/>
      <c r="D42" s="258"/>
      <c r="E42" s="286" t="str">
        <f>Translations!$B$80</f>
        <v>Tytuł:</v>
      </c>
      <c r="F42" s="421"/>
      <c r="G42" s="422"/>
      <c r="H42" s="422"/>
      <c r="I42" s="422"/>
      <c r="J42" s="422"/>
      <c r="K42" s="422"/>
      <c r="L42" s="423"/>
      <c r="M42" s="237"/>
      <c r="R42" s="267" t="b">
        <f>Q37</f>
        <v>0</v>
      </c>
    </row>
    <row r="43" spans="1:18" ht="12.75">
      <c r="A43" s="224"/>
      <c r="B43" s="228"/>
      <c r="C43" s="243"/>
      <c r="D43" s="258"/>
      <c r="E43" s="286" t="str">
        <f>Translations!$B$574</f>
        <v>Opis:</v>
      </c>
      <c r="F43" s="443"/>
      <c r="G43" s="425"/>
      <c r="H43" s="425"/>
      <c r="I43" s="425"/>
      <c r="J43" s="425"/>
      <c r="K43" s="425"/>
      <c r="L43" s="426"/>
      <c r="M43" s="237"/>
      <c r="O43" s="268"/>
      <c r="R43" s="267" t="b">
        <f>R42</f>
        <v>0</v>
      </c>
    </row>
    <row r="44" spans="1:18" ht="12.75">
      <c r="A44" s="224"/>
      <c r="B44" s="228"/>
      <c r="C44" s="243"/>
      <c r="D44" s="258"/>
      <c r="E44" s="235"/>
      <c r="F44" s="427"/>
      <c r="G44" s="428"/>
      <c r="H44" s="428"/>
      <c r="I44" s="428"/>
      <c r="J44" s="428"/>
      <c r="K44" s="428"/>
      <c r="L44" s="429"/>
      <c r="M44" s="237"/>
      <c r="R44" s="267" t="b">
        <f aca="true" t="shared" si="1" ref="R44:R50">R43</f>
        <v>0</v>
      </c>
    </row>
    <row r="45" spans="1:18" ht="12.75">
      <c r="A45" s="224"/>
      <c r="B45" s="228"/>
      <c r="C45" s="243"/>
      <c r="D45" s="258"/>
      <c r="E45" s="235"/>
      <c r="F45" s="427"/>
      <c r="G45" s="428"/>
      <c r="H45" s="428"/>
      <c r="I45" s="428"/>
      <c r="J45" s="428"/>
      <c r="K45" s="428"/>
      <c r="L45" s="429"/>
      <c r="M45" s="237"/>
      <c r="R45" s="267" t="b">
        <f t="shared" si="1"/>
        <v>0</v>
      </c>
    </row>
    <row r="46" spans="1:18" ht="12.75">
      <c r="A46" s="224"/>
      <c r="B46" s="228"/>
      <c r="C46" s="243"/>
      <c r="D46" s="258"/>
      <c r="E46" s="235"/>
      <c r="F46" s="427"/>
      <c r="G46" s="428"/>
      <c r="H46" s="428"/>
      <c r="I46" s="428"/>
      <c r="J46" s="428"/>
      <c r="K46" s="428"/>
      <c r="L46" s="429"/>
      <c r="M46" s="237"/>
      <c r="R46" s="267" t="b">
        <f t="shared" si="1"/>
        <v>0</v>
      </c>
    </row>
    <row r="47" spans="1:18" ht="12.75">
      <c r="A47" s="224"/>
      <c r="B47" s="228"/>
      <c r="C47" s="243"/>
      <c r="D47" s="258"/>
      <c r="E47" s="235"/>
      <c r="F47" s="427"/>
      <c r="G47" s="428"/>
      <c r="H47" s="428"/>
      <c r="I47" s="428"/>
      <c r="J47" s="428"/>
      <c r="K47" s="428"/>
      <c r="L47" s="429"/>
      <c r="M47" s="237"/>
      <c r="R47" s="267" t="b">
        <f t="shared" si="1"/>
        <v>0</v>
      </c>
    </row>
    <row r="48" spans="1:18" ht="12.75">
      <c r="A48" s="224"/>
      <c r="B48" s="228"/>
      <c r="C48" s="243"/>
      <c r="D48" s="258"/>
      <c r="E48" s="235"/>
      <c r="F48" s="427"/>
      <c r="G48" s="428"/>
      <c r="H48" s="428"/>
      <c r="I48" s="428"/>
      <c r="J48" s="428"/>
      <c r="K48" s="428"/>
      <c r="L48" s="429"/>
      <c r="M48" s="237"/>
      <c r="R48" s="267" t="b">
        <f t="shared" si="1"/>
        <v>0</v>
      </c>
    </row>
    <row r="49" spans="1:18" ht="12.75">
      <c r="A49" s="224"/>
      <c r="B49" s="228"/>
      <c r="C49" s="243"/>
      <c r="D49" s="258"/>
      <c r="E49" s="235"/>
      <c r="F49" s="427"/>
      <c r="G49" s="428"/>
      <c r="H49" s="428"/>
      <c r="I49" s="428"/>
      <c r="J49" s="428"/>
      <c r="K49" s="428"/>
      <c r="L49" s="429"/>
      <c r="M49" s="237"/>
      <c r="R49" s="267" t="b">
        <f t="shared" si="1"/>
        <v>0</v>
      </c>
    </row>
    <row r="50" spans="1:18" ht="12.75">
      <c r="A50" s="224"/>
      <c r="B50" s="228"/>
      <c r="C50" s="243"/>
      <c r="D50" s="258"/>
      <c r="E50" s="235"/>
      <c r="F50" s="430"/>
      <c r="G50" s="431"/>
      <c r="H50" s="431"/>
      <c r="I50" s="431"/>
      <c r="J50" s="431"/>
      <c r="K50" s="431"/>
      <c r="L50" s="432"/>
      <c r="M50" s="237"/>
      <c r="R50" s="267" t="b">
        <f t="shared" si="1"/>
        <v>0</v>
      </c>
    </row>
    <row r="51" spans="1:13" ht="13.5" thickBot="1">
      <c r="A51" s="224"/>
      <c r="B51" s="228"/>
      <c r="C51" s="256"/>
      <c r="D51" s="257"/>
      <c r="E51" s="269"/>
      <c r="F51" s="270"/>
      <c r="G51" s="271"/>
      <c r="H51" s="271"/>
      <c r="I51" s="271"/>
      <c r="J51" s="271"/>
      <c r="K51" s="271"/>
      <c r="L51" s="271"/>
      <c r="M51" s="237"/>
    </row>
    <row r="52" spans="1:13" ht="12.75" customHeight="1" thickBot="1">
      <c r="A52" s="224"/>
      <c r="B52" s="228"/>
      <c r="C52" s="243"/>
      <c r="D52" s="258"/>
      <c r="E52" s="259"/>
      <c r="F52" s="259"/>
      <c r="G52" s="259"/>
      <c r="H52" s="259"/>
      <c r="I52" s="259"/>
      <c r="J52" s="259"/>
      <c r="K52" s="259"/>
      <c r="L52" s="259"/>
      <c r="M52" s="237"/>
    </row>
    <row r="53" spans="1:18" ht="15.75" customHeight="1" thickBot="1">
      <c r="A53" s="281">
        <f>IF(COUNTA(H53,J53,I55,F58:L66)=0,"","PRINT")</f>
      </c>
      <c r="B53" s="284"/>
      <c r="C53" s="260">
        <f>C37+1</f>
        <v>3</v>
      </c>
      <c r="D53" s="255" t="s">
        <v>713</v>
      </c>
      <c r="E53" s="418" t="str">
        <f>Translations!$B$572</f>
        <v>Planowane/podjęte działania:</v>
      </c>
      <c r="F53" s="418"/>
      <c r="G53" s="418"/>
      <c r="H53" s="279"/>
      <c r="I53" s="262" t="str">
        <f>Translations!$B$573</f>
        <v>Od kiedy?</v>
      </c>
      <c r="J53" s="280"/>
      <c r="K53" s="263"/>
      <c r="L53" s="263"/>
      <c r="M53" s="237"/>
      <c r="N53" s="282">
        <f>IF(AND(COUNTA(H53,J53,I55,F58:L66)&gt;0,COUNTIF(N54:$N$313,"PRINT")=0),"PRINT","")</f>
      </c>
      <c r="Q53" s="264" t="b">
        <f>CNTR_VerImp=EUconst_NotRelevant</f>
        <v>0</v>
      </c>
      <c r="R53" s="264" t="b">
        <f>OR(Q53=TRUE,AND(H53&lt;&gt;"",H53=FALSE))</f>
        <v>0</v>
      </c>
    </row>
    <row r="54" spans="1:13" ht="4.5" customHeight="1">
      <c r="A54" s="224"/>
      <c r="B54" s="228"/>
      <c r="C54" s="254"/>
      <c r="D54" s="258"/>
      <c r="E54" s="263"/>
      <c r="F54" s="263"/>
      <c r="G54" s="263"/>
      <c r="H54" s="263"/>
      <c r="I54" s="263"/>
      <c r="J54" s="263"/>
      <c r="K54" s="263"/>
      <c r="L54" s="263"/>
      <c r="M54" s="237"/>
    </row>
    <row r="55" spans="1:18" ht="15.75" customHeight="1">
      <c r="A55" s="224"/>
      <c r="B55" s="228"/>
      <c r="C55" s="254"/>
      <c r="D55" s="258"/>
      <c r="E55" s="263"/>
      <c r="F55" s="263"/>
      <c r="G55" s="263"/>
      <c r="H55" s="278" t="str">
        <f>Translations!$B$588</f>
        <v>Jeżeli działania nie będą podjęte, dlaczego?</v>
      </c>
      <c r="I55" s="441"/>
      <c r="J55" s="442"/>
      <c r="K55" s="263"/>
      <c r="L55" s="263"/>
      <c r="M55" s="237"/>
      <c r="R55" s="267" t="b">
        <f>OR(Q53,H53=TRUE)</f>
        <v>0</v>
      </c>
    </row>
    <row r="56" spans="1:13" ht="15.75" customHeight="1">
      <c r="A56" s="224"/>
      <c r="B56" s="228"/>
      <c r="C56" s="254"/>
      <c r="D56" s="255" t="s">
        <v>714</v>
      </c>
      <c r="E56" s="419" t="str">
        <f>Translations!$B$574</f>
        <v>Opis:</v>
      </c>
      <c r="F56" s="419"/>
      <c r="G56" s="419"/>
      <c r="H56" s="419"/>
      <c r="I56" s="419"/>
      <c r="J56" s="419"/>
      <c r="K56" s="419"/>
      <c r="L56" s="419"/>
      <c r="M56" s="237"/>
    </row>
    <row r="57" spans="1:18" s="253" customFormat="1" ht="12.75" customHeight="1">
      <c r="A57" s="238"/>
      <c r="B57" s="228"/>
      <c r="C57" s="248"/>
      <c r="D57" s="265"/>
      <c r="E57" s="420" t="str">
        <f>Translations!$B$575</f>
        <v>W przypadku, gdy potrzebują Państwo większej ilości miejsca na opis należy użyć zewnętrznych plików i wprowadzić tutaj odniesienia do nich.</v>
      </c>
      <c r="F57" s="420"/>
      <c r="G57" s="420"/>
      <c r="H57" s="420"/>
      <c r="I57" s="420"/>
      <c r="J57" s="420"/>
      <c r="K57" s="420"/>
      <c r="L57" s="266"/>
      <c r="M57" s="284"/>
      <c r="N57" s="221"/>
      <c r="O57" s="250"/>
      <c r="P57" s="250"/>
      <c r="Q57" s="251"/>
      <c r="R57" s="252"/>
    </row>
    <row r="58" spans="1:18" ht="12.75">
      <c r="A58" s="224"/>
      <c r="B58" s="228"/>
      <c r="C58" s="243"/>
      <c r="D58" s="258"/>
      <c r="E58" s="286" t="str">
        <f>Translations!$B$80</f>
        <v>Tytuł:</v>
      </c>
      <c r="F58" s="421"/>
      <c r="G58" s="422"/>
      <c r="H58" s="422"/>
      <c r="I58" s="422"/>
      <c r="J58" s="422"/>
      <c r="K58" s="422"/>
      <c r="L58" s="423"/>
      <c r="M58" s="237"/>
      <c r="R58" s="267" t="b">
        <f>Q53</f>
        <v>0</v>
      </c>
    </row>
    <row r="59" spans="1:18" ht="12.75">
      <c r="A59" s="224"/>
      <c r="B59" s="228"/>
      <c r="C59" s="243"/>
      <c r="D59" s="258"/>
      <c r="E59" s="286" t="str">
        <f>Translations!$B$574</f>
        <v>Opis:</v>
      </c>
      <c r="F59" s="443"/>
      <c r="G59" s="425"/>
      <c r="H59" s="425"/>
      <c r="I59" s="425"/>
      <c r="J59" s="425"/>
      <c r="K59" s="425"/>
      <c r="L59" s="426"/>
      <c r="M59" s="237"/>
      <c r="O59" s="268"/>
      <c r="R59" s="267" t="b">
        <f>R58</f>
        <v>0</v>
      </c>
    </row>
    <row r="60" spans="1:18" ht="12.75">
      <c r="A60" s="224"/>
      <c r="B60" s="228"/>
      <c r="C60" s="243"/>
      <c r="D60" s="258"/>
      <c r="E60" s="235"/>
      <c r="F60" s="427"/>
      <c r="G60" s="428"/>
      <c r="H60" s="428"/>
      <c r="I60" s="428"/>
      <c r="J60" s="428"/>
      <c r="K60" s="428"/>
      <c r="L60" s="429"/>
      <c r="M60" s="237"/>
      <c r="R60" s="267" t="b">
        <f aca="true" t="shared" si="2" ref="R60:R66">R59</f>
        <v>0</v>
      </c>
    </row>
    <row r="61" spans="1:18" ht="12.75">
      <c r="A61" s="224"/>
      <c r="B61" s="228"/>
      <c r="C61" s="243"/>
      <c r="D61" s="258"/>
      <c r="E61" s="235"/>
      <c r="F61" s="427"/>
      <c r="G61" s="428"/>
      <c r="H61" s="428"/>
      <c r="I61" s="428"/>
      <c r="J61" s="428"/>
      <c r="K61" s="428"/>
      <c r="L61" s="429"/>
      <c r="M61" s="237"/>
      <c r="R61" s="267" t="b">
        <f t="shared" si="2"/>
        <v>0</v>
      </c>
    </row>
    <row r="62" spans="1:18" ht="12.75">
      <c r="A62" s="224"/>
      <c r="B62" s="228"/>
      <c r="C62" s="243"/>
      <c r="D62" s="258"/>
      <c r="E62" s="235"/>
      <c r="F62" s="427"/>
      <c r="G62" s="428"/>
      <c r="H62" s="428"/>
      <c r="I62" s="428"/>
      <c r="J62" s="428"/>
      <c r="K62" s="428"/>
      <c r="L62" s="429"/>
      <c r="M62" s="237"/>
      <c r="R62" s="267" t="b">
        <f t="shared" si="2"/>
        <v>0</v>
      </c>
    </row>
    <row r="63" spans="1:18" ht="12.75">
      <c r="A63" s="224"/>
      <c r="B63" s="228"/>
      <c r="C63" s="243"/>
      <c r="D63" s="258"/>
      <c r="E63" s="235"/>
      <c r="F63" s="427"/>
      <c r="G63" s="428"/>
      <c r="H63" s="428"/>
      <c r="I63" s="428"/>
      <c r="J63" s="428"/>
      <c r="K63" s="428"/>
      <c r="L63" s="429"/>
      <c r="M63" s="237"/>
      <c r="R63" s="267" t="b">
        <f t="shared" si="2"/>
        <v>0</v>
      </c>
    </row>
    <row r="64" spans="1:18" ht="12.75">
      <c r="A64" s="224"/>
      <c r="B64" s="228"/>
      <c r="C64" s="243"/>
      <c r="D64" s="258"/>
      <c r="E64" s="235"/>
      <c r="F64" s="427"/>
      <c r="G64" s="428"/>
      <c r="H64" s="428"/>
      <c r="I64" s="428"/>
      <c r="J64" s="428"/>
      <c r="K64" s="428"/>
      <c r="L64" s="429"/>
      <c r="M64" s="237"/>
      <c r="R64" s="267" t="b">
        <f t="shared" si="2"/>
        <v>0</v>
      </c>
    </row>
    <row r="65" spans="1:18" ht="12.75">
      <c r="A65" s="224"/>
      <c r="B65" s="228"/>
      <c r="C65" s="243"/>
      <c r="D65" s="258"/>
      <c r="E65" s="235"/>
      <c r="F65" s="427"/>
      <c r="G65" s="428"/>
      <c r="H65" s="428"/>
      <c r="I65" s="428"/>
      <c r="J65" s="428"/>
      <c r="K65" s="428"/>
      <c r="L65" s="429"/>
      <c r="M65" s="237"/>
      <c r="R65" s="267" t="b">
        <f t="shared" si="2"/>
        <v>0</v>
      </c>
    </row>
    <row r="66" spans="1:18" ht="12.75">
      <c r="A66" s="224"/>
      <c r="B66" s="228"/>
      <c r="C66" s="243"/>
      <c r="D66" s="258"/>
      <c r="E66" s="235"/>
      <c r="F66" s="430"/>
      <c r="G66" s="431"/>
      <c r="H66" s="431"/>
      <c r="I66" s="431"/>
      <c r="J66" s="431"/>
      <c r="K66" s="431"/>
      <c r="L66" s="432"/>
      <c r="M66" s="237"/>
      <c r="R66" s="267" t="b">
        <f t="shared" si="2"/>
        <v>0</v>
      </c>
    </row>
    <row r="67" spans="1:13" ht="13.5" thickBot="1">
      <c r="A67" s="224"/>
      <c r="B67" s="228"/>
      <c r="C67" s="256"/>
      <c r="D67" s="257"/>
      <c r="E67" s="269"/>
      <c r="F67" s="270"/>
      <c r="G67" s="271"/>
      <c r="H67" s="271"/>
      <c r="I67" s="271"/>
      <c r="J67" s="271"/>
      <c r="K67" s="271"/>
      <c r="L67" s="271"/>
      <c r="M67" s="237"/>
    </row>
    <row r="68" spans="1:13" ht="12.75" customHeight="1" thickBot="1">
      <c r="A68" s="224"/>
      <c r="B68" s="228"/>
      <c r="C68" s="243"/>
      <c r="D68" s="258"/>
      <c r="E68" s="259"/>
      <c r="F68" s="259"/>
      <c r="G68" s="259"/>
      <c r="H68" s="259"/>
      <c r="I68" s="259"/>
      <c r="J68" s="259"/>
      <c r="K68" s="259"/>
      <c r="L68" s="259"/>
      <c r="M68" s="237"/>
    </row>
    <row r="69" spans="1:18" ht="15.75" customHeight="1" thickBot="1">
      <c r="A69" s="281">
        <f>IF(COUNTA(H69,J69,I71,F74:L82)=0,"","PRINT")</f>
      </c>
      <c r="B69" s="284"/>
      <c r="C69" s="260">
        <f>C53+1</f>
        <v>4</v>
      </c>
      <c r="D69" s="255" t="s">
        <v>713</v>
      </c>
      <c r="E69" s="418" t="str">
        <f>Translations!$B$572</f>
        <v>Planowane/podjęte działania:</v>
      </c>
      <c r="F69" s="418"/>
      <c r="G69" s="418"/>
      <c r="H69" s="279"/>
      <c r="I69" s="262" t="str">
        <f>Translations!$B$573</f>
        <v>Od kiedy?</v>
      </c>
      <c r="J69" s="280"/>
      <c r="K69" s="263"/>
      <c r="L69" s="263"/>
      <c r="M69" s="237"/>
      <c r="N69" s="282">
        <f>IF(AND(COUNTA(H69,J69,I71,F74:L82)&gt;0,COUNTIF(N70:$N$313,"PRINT")=0),"PRINT","")</f>
      </c>
      <c r="Q69" s="264" t="b">
        <f>CNTR_VerImp=EUconst_NotRelevant</f>
        <v>0</v>
      </c>
      <c r="R69" s="264" t="b">
        <f>OR(Q69=TRUE,AND(H69&lt;&gt;"",H69=FALSE))</f>
        <v>0</v>
      </c>
    </row>
    <row r="70" spans="1:13" ht="4.5" customHeight="1">
      <c r="A70" s="224"/>
      <c r="B70" s="228"/>
      <c r="C70" s="254"/>
      <c r="D70" s="258"/>
      <c r="E70" s="263"/>
      <c r="F70" s="263"/>
      <c r="G70" s="263"/>
      <c r="H70" s="263"/>
      <c r="I70" s="263"/>
      <c r="J70" s="263"/>
      <c r="K70" s="263"/>
      <c r="L70" s="263"/>
      <c r="M70" s="237"/>
    </row>
    <row r="71" spans="1:18" ht="15.75" customHeight="1">
      <c r="A71" s="224"/>
      <c r="B71" s="228"/>
      <c r="C71" s="254"/>
      <c r="D71" s="258"/>
      <c r="E71" s="263"/>
      <c r="F71" s="263"/>
      <c r="G71" s="263"/>
      <c r="H71" s="278" t="str">
        <f>Translations!$B$588</f>
        <v>Jeżeli działania nie będą podjęte, dlaczego?</v>
      </c>
      <c r="I71" s="441"/>
      <c r="J71" s="442"/>
      <c r="K71" s="263"/>
      <c r="L71" s="263"/>
      <c r="M71" s="237"/>
      <c r="R71" s="267" t="b">
        <f>OR(Q69,H69=TRUE)</f>
        <v>0</v>
      </c>
    </row>
    <row r="72" spans="1:13" ht="15.75" customHeight="1">
      <c r="A72" s="224"/>
      <c r="B72" s="228"/>
      <c r="C72" s="254"/>
      <c r="D72" s="255" t="s">
        <v>714</v>
      </c>
      <c r="E72" s="419" t="str">
        <f>Translations!$B$574</f>
        <v>Opis:</v>
      </c>
      <c r="F72" s="419"/>
      <c r="G72" s="419"/>
      <c r="H72" s="419"/>
      <c r="I72" s="419"/>
      <c r="J72" s="419"/>
      <c r="K72" s="419"/>
      <c r="L72" s="419"/>
      <c r="M72" s="237"/>
    </row>
    <row r="73" spans="1:18" s="253" customFormat="1" ht="12.75" customHeight="1">
      <c r="A73" s="238"/>
      <c r="B73" s="228"/>
      <c r="C73" s="248"/>
      <c r="D73" s="265"/>
      <c r="E73" s="420" t="str">
        <f>Translations!$B$575</f>
        <v>W przypadku, gdy potrzebują Państwo większej ilości miejsca na opis należy użyć zewnętrznych plików i wprowadzić tutaj odniesienia do nich.</v>
      </c>
      <c r="F73" s="420"/>
      <c r="G73" s="420"/>
      <c r="H73" s="420"/>
      <c r="I73" s="420"/>
      <c r="J73" s="420"/>
      <c r="K73" s="420"/>
      <c r="L73" s="266"/>
      <c r="M73" s="284"/>
      <c r="N73" s="221"/>
      <c r="O73" s="250"/>
      <c r="P73" s="250"/>
      <c r="Q73" s="251"/>
      <c r="R73" s="252"/>
    </row>
    <row r="74" spans="1:18" ht="12.75">
      <c r="A74" s="224"/>
      <c r="B74" s="228"/>
      <c r="C74" s="243"/>
      <c r="D74" s="258"/>
      <c r="E74" s="286" t="str">
        <f>Translations!$B$80</f>
        <v>Tytuł:</v>
      </c>
      <c r="F74" s="421"/>
      <c r="G74" s="422"/>
      <c r="H74" s="422"/>
      <c r="I74" s="422"/>
      <c r="J74" s="422"/>
      <c r="K74" s="422"/>
      <c r="L74" s="423"/>
      <c r="M74" s="237"/>
      <c r="R74" s="267" t="b">
        <f>Q69</f>
        <v>0</v>
      </c>
    </row>
    <row r="75" spans="1:18" ht="12.75">
      <c r="A75" s="224"/>
      <c r="B75" s="228"/>
      <c r="C75" s="243"/>
      <c r="D75" s="258"/>
      <c r="E75" s="286" t="str">
        <f>Translations!$B$574</f>
        <v>Opis:</v>
      </c>
      <c r="F75" s="443"/>
      <c r="G75" s="425"/>
      <c r="H75" s="425"/>
      <c r="I75" s="425"/>
      <c r="J75" s="425"/>
      <c r="K75" s="425"/>
      <c r="L75" s="426"/>
      <c r="M75" s="237"/>
      <c r="O75" s="268"/>
      <c r="R75" s="267" t="b">
        <f>R74</f>
        <v>0</v>
      </c>
    </row>
    <row r="76" spans="1:18" ht="12.75">
      <c r="A76" s="224"/>
      <c r="B76" s="228"/>
      <c r="C76" s="243"/>
      <c r="D76" s="258"/>
      <c r="E76" s="235"/>
      <c r="F76" s="427"/>
      <c r="G76" s="428"/>
      <c r="H76" s="428"/>
      <c r="I76" s="428"/>
      <c r="J76" s="428"/>
      <c r="K76" s="428"/>
      <c r="L76" s="429"/>
      <c r="M76" s="237"/>
      <c r="R76" s="267" t="b">
        <f aca="true" t="shared" si="3" ref="R76:R82">R75</f>
        <v>0</v>
      </c>
    </row>
    <row r="77" spans="1:18" ht="12.75">
      <c r="A77" s="224"/>
      <c r="B77" s="228"/>
      <c r="C77" s="243"/>
      <c r="D77" s="258"/>
      <c r="E77" s="235"/>
      <c r="F77" s="427"/>
      <c r="G77" s="428"/>
      <c r="H77" s="428"/>
      <c r="I77" s="428"/>
      <c r="J77" s="428"/>
      <c r="K77" s="428"/>
      <c r="L77" s="429"/>
      <c r="M77" s="237"/>
      <c r="R77" s="267" t="b">
        <f t="shared" si="3"/>
        <v>0</v>
      </c>
    </row>
    <row r="78" spans="1:18" ht="12.75">
      <c r="A78" s="224"/>
      <c r="B78" s="228"/>
      <c r="C78" s="243"/>
      <c r="D78" s="258"/>
      <c r="E78" s="235"/>
      <c r="F78" s="427"/>
      <c r="G78" s="428"/>
      <c r="H78" s="428"/>
      <c r="I78" s="428"/>
      <c r="J78" s="428"/>
      <c r="K78" s="428"/>
      <c r="L78" s="429"/>
      <c r="M78" s="237"/>
      <c r="R78" s="267" t="b">
        <f t="shared" si="3"/>
        <v>0</v>
      </c>
    </row>
    <row r="79" spans="1:18" ht="12.75">
      <c r="A79" s="224"/>
      <c r="B79" s="228"/>
      <c r="C79" s="243"/>
      <c r="D79" s="258"/>
      <c r="E79" s="235"/>
      <c r="F79" s="427"/>
      <c r="G79" s="428"/>
      <c r="H79" s="428"/>
      <c r="I79" s="428"/>
      <c r="J79" s="428"/>
      <c r="K79" s="428"/>
      <c r="L79" s="429"/>
      <c r="M79" s="237"/>
      <c r="R79" s="267" t="b">
        <f t="shared" si="3"/>
        <v>0</v>
      </c>
    </row>
    <row r="80" spans="1:18" ht="12.75">
      <c r="A80" s="224"/>
      <c r="B80" s="228"/>
      <c r="C80" s="243"/>
      <c r="D80" s="258"/>
      <c r="E80" s="235"/>
      <c r="F80" s="427"/>
      <c r="G80" s="428"/>
      <c r="H80" s="428"/>
      <c r="I80" s="428"/>
      <c r="J80" s="428"/>
      <c r="K80" s="428"/>
      <c r="L80" s="429"/>
      <c r="M80" s="237"/>
      <c r="R80" s="267" t="b">
        <f t="shared" si="3"/>
        <v>0</v>
      </c>
    </row>
    <row r="81" spans="1:18" ht="12.75">
      <c r="A81" s="224"/>
      <c r="B81" s="228"/>
      <c r="C81" s="243"/>
      <c r="D81" s="258"/>
      <c r="E81" s="235"/>
      <c r="F81" s="427"/>
      <c r="G81" s="428"/>
      <c r="H81" s="428"/>
      <c r="I81" s="428"/>
      <c r="J81" s="428"/>
      <c r="K81" s="428"/>
      <c r="L81" s="429"/>
      <c r="M81" s="237"/>
      <c r="R81" s="267" t="b">
        <f t="shared" si="3"/>
        <v>0</v>
      </c>
    </row>
    <row r="82" spans="1:18" ht="12.75">
      <c r="A82" s="224"/>
      <c r="B82" s="228"/>
      <c r="C82" s="243"/>
      <c r="D82" s="258"/>
      <c r="E82" s="235"/>
      <c r="F82" s="430"/>
      <c r="G82" s="431"/>
      <c r="H82" s="431"/>
      <c r="I82" s="431"/>
      <c r="J82" s="431"/>
      <c r="K82" s="431"/>
      <c r="L82" s="432"/>
      <c r="M82" s="237"/>
      <c r="R82" s="267" t="b">
        <f t="shared" si="3"/>
        <v>0</v>
      </c>
    </row>
    <row r="83" spans="1:13" ht="13.5" thickBot="1">
      <c r="A83" s="224"/>
      <c r="B83" s="228"/>
      <c r="C83" s="256"/>
      <c r="D83" s="257"/>
      <c r="E83" s="269"/>
      <c r="F83" s="270"/>
      <c r="G83" s="271"/>
      <c r="H83" s="271"/>
      <c r="I83" s="271"/>
      <c r="J83" s="271"/>
      <c r="K83" s="271"/>
      <c r="L83" s="271"/>
      <c r="M83" s="237"/>
    </row>
    <row r="84" spans="1:13" ht="12.75" customHeight="1" thickBot="1">
      <c r="A84" s="224"/>
      <c r="B84" s="228"/>
      <c r="C84" s="243"/>
      <c r="D84" s="258"/>
      <c r="E84" s="259"/>
      <c r="F84" s="259"/>
      <c r="G84" s="259"/>
      <c r="H84" s="259"/>
      <c r="I84" s="259"/>
      <c r="J84" s="259"/>
      <c r="K84" s="259"/>
      <c r="L84" s="259"/>
      <c r="M84" s="237"/>
    </row>
    <row r="85" spans="1:18" ht="15.75" customHeight="1" thickBot="1">
      <c r="A85" s="281">
        <f>IF(COUNTA(H85,J85,I87,F90:L98)=0,"","PRINT")</f>
      </c>
      <c r="B85" s="284"/>
      <c r="C85" s="260">
        <f>C69+1</f>
        <v>5</v>
      </c>
      <c r="D85" s="255" t="s">
        <v>713</v>
      </c>
      <c r="E85" s="418" t="str">
        <f>Translations!$B$572</f>
        <v>Planowane/podjęte działania:</v>
      </c>
      <c r="F85" s="418"/>
      <c r="G85" s="418"/>
      <c r="H85" s="279"/>
      <c r="I85" s="262" t="str">
        <f>Translations!$B$573</f>
        <v>Od kiedy?</v>
      </c>
      <c r="J85" s="280"/>
      <c r="K85" s="263"/>
      <c r="L85" s="263"/>
      <c r="M85" s="237"/>
      <c r="N85" s="282">
        <f>IF(AND(COUNTA(H85,J85,I87,F90:L98)&gt;0,COUNTIF(N86:$N$313,"PRINT")=0),"PRINT","")</f>
      </c>
      <c r="Q85" s="264" t="b">
        <f>CNTR_VerImp=EUconst_NotRelevant</f>
        <v>0</v>
      </c>
      <c r="R85" s="264" t="b">
        <f>OR(Q85=TRUE,AND(H85&lt;&gt;"",H85=FALSE))</f>
        <v>0</v>
      </c>
    </row>
    <row r="86" spans="1:13" ht="4.5" customHeight="1">
      <c r="A86" s="224"/>
      <c r="B86" s="228"/>
      <c r="C86" s="254"/>
      <c r="D86" s="258"/>
      <c r="E86" s="263"/>
      <c r="F86" s="263"/>
      <c r="G86" s="263"/>
      <c r="H86" s="263"/>
      <c r="I86" s="263"/>
      <c r="J86" s="263"/>
      <c r="K86" s="263"/>
      <c r="L86" s="263"/>
      <c r="M86" s="237"/>
    </row>
    <row r="87" spans="1:18" ht="15.75" customHeight="1">
      <c r="A87" s="224"/>
      <c r="B87" s="228"/>
      <c r="C87" s="254"/>
      <c r="D87" s="258"/>
      <c r="E87" s="263"/>
      <c r="F87" s="263"/>
      <c r="G87" s="263"/>
      <c r="H87" s="278" t="str">
        <f>Translations!$B$588</f>
        <v>Jeżeli działania nie będą podjęte, dlaczego?</v>
      </c>
      <c r="I87" s="441"/>
      <c r="J87" s="442"/>
      <c r="K87" s="263"/>
      <c r="L87" s="263"/>
      <c r="M87" s="237"/>
      <c r="R87" s="267" t="b">
        <f>OR(Q85,H85=TRUE)</f>
        <v>0</v>
      </c>
    </row>
    <row r="88" spans="1:13" ht="15.75" customHeight="1">
      <c r="A88" s="224"/>
      <c r="B88" s="228"/>
      <c r="C88" s="254"/>
      <c r="D88" s="255" t="s">
        <v>714</v>
      </c>
      <c r="E88" s="419" t="str">
        <f>Translations!$B$574</f>
        <v>Opis:</v>
      </c>
      <c r="F88" s="419"/>
      <c r="G88" s="419"/>
      <c r="H88" s="419"/>
      <c r="I88" s="419"/>
      <c r="J88" s="419"/>
      <c r="K88" s="419"/>
      <c r="L88" s="419"/>
      <c r="M88" s="237"/>
    </row>
    <row r="89" spans="1:18" s="253" customFormat="1" ht="12.75" customHeight="1">
      <c r="A89" s="238"/>
      <c r="B89" s="228"/>
      <c r="C89" s="248"/>
      <c r="D89" s="265"/>
      <c r="E89" s="420" t="str">
        <f>Translations!$B$575</f>
        <v>W przypadku, gdy potrzebują Państwo większej ilości miejsca na opis należy użyć zewnętrznych plików i wprowadzić tutaj odniesienia do nich.</v>
      </c>
      <c r="F89" s="420"/>
      <c r="G89" s="420"/>
      <c r="H89" s="420"/>
      <c r="I89" s="420"/>
      <c r="J89" s="420"/>
      <c r="K89" s="420"/>
      <c r="L89" s="266"/>
      <c r="M89" s="284"/>
      <c r="N89" s="221"/>
      <c r="O89" s="250"/>
      <c r="P89" s="250"/>
      <c r="Q89" s="251"/>
      <c r="R89" s="252"/>
    </row>
    <row r="90" spans="1:18" ht="12.75">
      <c r="A90" s="224"/>
      <c r="B90" s="228"/>
      <c r="C90" s="243"/>
      <c r="D90" s="258"/>
      <c r="E90" s="286" t="str">
        <f>Translations!$B$80</f>
        <v>Tytuł:</v>
      </c>
      <c r="F90" s="421"/>
      <c r="G90" s="422"/>
      <c r="H90" s="422"/>
      <c r="I90" s="422"/>
      <c r="J90" s="422"/>
      <c r="K90" s="422"/>
      <c r="L90" s="423"/>
      <c r="M90" s="237"/>
      <c r="R90" s="267" t="b">
        <f>Q85</f>
        <v>0</v>
      </c>
    </row>
    <row r="91" spans="1:18" ht="12.75">
      <c r="A91" s="224"/>
      <c r="B91" s="228"/>
      <c r="C91" s="243"/>
      <c r="D91" s="258"/>
      <c r="E91" s="286" t="str">
        <f>Translations!$B$574</f>
        <v>Opis:</v>
      </c>
      <c r="F91" s="443"/>
      <c r="G91" s="425"/>
      <c r="H91" s="425"/>
      <c r="I91" s="425"/>
      <c r="J91" s="425"/>
      <c r="K91" s="425"/>
      <c r="L91" s="426"/>
      <c r="M91" s="237"/>
      <c r="O91" s="268"/>
      <c r="R91" s="267" t="b">
        <f>R90</f>
        <v>0</v>
      </c>
    </row>
    <row r="92" spans="1:18" ht="12.75">
      <c r="A92" s="224"/>
      <c r="B92" s="228"/>
      <c r="C92" s="243"/>
      <c r="D92" s="258"/>
      <c r="E92" s="235"/>
      <c r="F92" s="427"/>
      <c r="G92" s="428"/>
      <c r="H92" s="428"/>
      <c r="I92" s="428"/>
      <c r="J92" s="428"/>
      <c r="K92" s="428"/>
      <c r="L92" s="429"/>
      <c r="M92" s="237"/>
      <c r="R92" s="267" t="b">
        <f aca="true" t="shared" si="4" ref="R92:R98">R91</f>
        <v>0</v>
      </c>
    </row>
    <row r="93" spans="1:18" ht="12.75">
      <c r="A93" s="224"/>
      <c r="B93" s="228"/>
      <c r="C93" s="243"/>
      <c r="D93" s="258"/>
      <c r="E93" s="235"/>
      <c r="F93" s="427"/>
      <c r="G93" s="428"/>
      <c r="H93" s="428"/>
      <c r="I93" s="428"/>
      <c r="J93" s="428"/>
      <c r="K93" s="428"/>
      <c r="L93" s="429"/>
      <c r="M93" s="237"/>
      <c r="R93" s="267" t="b">
        <f t="shared" si="4"/>
        <v>0</v>
      </c>
    </row>
    <row r="94" spans="1:18" ht="12.75">
      <c r="A94" s="224"/>
      <c r="B94" s="228"/>
      <c r="C94" s="243"/>
      <c r="D94" s="258"/>
      <c r="E94" s="235"/>
      <c r="F94" s="427"/>
      <c r="G94" s="428"/>
      <c r="H94" s="428"/>
      <c r="I94" s="428"/>
      <c r="J94" s="428"/>
      <c r="K94" s="428"/>
      <c r="L94" s="429"/>
      <c r="M94" s="237"/>
      <c r="R94" s="267" t="b">
        <f t="shared" si="4"/>
        <v>0</v>
      </c>
    </row>
    <row r="95" spans="1:18" ht="12.75">
      <c r="A95" s="224"/>
      <c r="B95" s="228"/>
      <c r="C95" s="243"/>
      <c r="D95" s="258"/>
      <c r="E95" s="235"/>
      <c r="F95" s="427"/>
      <c r="G95" s="428"/>
      <c r="H95" s="428"/>
      <c r="I95" s="428"/>
      <c r="J95" s="428"/>
      <c r="K95" s="428"/>
      <c r="L95" s="429"/>
      <c r="M95" s="237"/>
      <c r="R95" s="267" t="b">
        <f t="shared" si="4"/>
        <v>0</v>
      </c>
    </row>
    <row r="96" spans="1:18" ht="12.75">
      <c r="A96" s="224"/>
      <c r="B96" s="228"/>
      <c r="C96" s="243"/>
      <c r="D96" s="258"/>
      <c r="E96" s="235"/>
      <c r="F96" s="427"/>
      <c r="G96" s="428"/>
      <c r="H96" s="428"/>
      <c r="I96" s="428"/>
      <c r="J96" s="428"/>
      <c r="K96" s="428"/>
      <c r="L96" s="429"/>
      <c r="M96" s="237"/>
      <c r="R96" s="267" t="b">
        <f t="shared" si="4"/>
        <v>0</v>
      </c>
    </row>
    <row r="97" spans="1:18" ht="12.75">
      <c r="A97" s="224"/>
      <c r="B97" s="228"/>
      <c r="C97" s="243"/>
      <c r="D97" s="258"/>
      <c r="E97" s="235"/>
      <c r="F97" s="427"/>
      <c r="G97" s="428"/>
      <c r="H97" s="428"/>
      <c r="I97" s="428"/>
      <c r="J97" s="428"/>
      <c r="K97" s="428"/>
      <c r="L97" s="429"/>
      <c r="M97" s="237"/>
      <c r="R97" s="267" t="b">
        <f t="shared" si="4"/>
        <v>0</v>
      </c>
    </row>
    <row r="98" spans="1:18" ht="12.75">
      <c r="A98" s="224"/>
      <c r="B98" s="228"/>
      <c r="C98" s="243"/>
      <c r="D98" s="258"/>
      <c r="E98" s="235"/>
      <c r="F98" s="430"/>
      <c r="G98" s="431"/>
      <c r="H98" s="431"/>
      <c r="I98" s="431"/>
      <c r="J98" s="431"/>
      <c r="K98" s="431"/>
      <c r="L98" s="432"/>
      <c r="M98" s="237"/>
      <c r="R98" s="267" t="b">
        <f t="shared" si="4"/>
        <v>0</v>
      </c>
    </row>
    <row r="99" spans="1:13" ht="13.5" thickBot="1">
      <c r="A99" s="224"/>
      <c r="B99" s="228"/>
      <c r="C99" s="256"/>
      <c r="D99" s="257"/>
      <c r="E99" s="269"/>
      <c r="F99" s="270"/>
      <c r="G99" s="271"/>
      <c r="H99" s="271"/>
      <c r="I99" s="271"/>
      <c r="J99" s="271"/>
      <c r="K99" s="271"/>
      <c r="L99" s="271"/>
      <c r="M99" s="237"/>
    </row>
    <row r="100" spans="1:13" ht="12.75" customHeight="1" thickBot="1">
      <c r="A100" s="224"/>
      <c r="B100" s="228"/>
      <c r="C100" s="243"/>
      <c r="D100" s="258"/>
      <c r="E100" s="259"/>
      <c r="F100" s="259"/>
      <c r="G100" s="259"/>
      <c r="H100" s="259"/>
      <c r="I100" s="259"/>
      <c r="J100" s="259"/>
      <c r="K100" s="259"/>
      <c r="L100" s="259"/>
      <c r="M100" s="237"/>
    </row>
    <row r="101" spans="1:18" ht="15.75" customHeight="1" thickBot="1">
      <c r="A101" s="281">
        <f>IF(COUNTA(H101,J101,I103,F106:L114)=0,"","PRINT")</f>
      </c>
      <c r="B101" s="284"/>
      <c r="C101" s="260">
        <f>C85+1</f>
        <v>6</v>
      </c>
      <c r="D101" s="255" t="s">
        <v>713</v>
      </c>
      <c r="E101" s="418" t="str">
        <f>Translations!$B$572</f>
        <v>Planowane/podjęte działania:</v>
      </c>
      <c r="F101" s="418"/>
      <c r="G101" s="418"/>
      <c r="H101" s="279"/>
      <c r="I101" s="262" t="str">
        <f>Translations!$B$573</f>
        <v>Od kiedy?</v>
      </c>
      <c r="J101" s="280"/>
      <c r="K101" s="263"/>
      <c r="L101" s="263"/>
      <c r="M101" s="237"/>
      <c r="N101" s="282">
        <f>IF(AND(COUNTA(H101,J101,I103,F106:L114)&gt;0,COUNTIF(N102:$N$313,"PRINT")=0),"PRINT","")</f>
      </c>
      <c r="Q101" s="264" t="b">
        <f>CNTR_VerImp=EUconst_NotRelevant</f>
        <v>0</v>
      </c>
      <c r="R101" s="264" t="b">
        <f>OR(Q101=TRUE,AND(H101&lt;&gt;"",H101=FALSE))</f>
        <v>0</v>
      </c>
    </row>
    <row r="102" spans="1:13" ht="4.5" customHeight="1">
      <c r="A102" s="224"/>
      <c r="B102" s="228"/>
      <c r="C102" s="254"/>
      <c r="D102" s="258"/>
      <c r="E102" s="263"/>
      <c r="F102" s="263"/>
      <c r="G102" s="263"/>
      <c r="H102" s="263"/>
      <c r="I102" s="263"/>
      <c r="J102" s="263"/>
      <c r="K102" s="263"/>
      <c r="L102" s="263"/>
      <c r="M102" s="237"/>
    </row>
    <row r="103" spans="1:18" ht="15.75" customHeight="1">
      <c r="A103" s="224"/>
      <c r="B103" s="228"/>
      <c r="C103" s="254"/>
      <c r="D103" s="258"/>
      <c r="E103" s="263"/>
      <c r="F103" s="263"/>
      <c r="G103" s="263"/>
      <c r="H103" s="278" t="str">
        <f>Translations!$B$588</f>
        <v>Jeżeli działania nie będą podjęte, dlaczego?</v>
      </c>
      <c r="I103" s="441"/>
      <c r="J103" s="442"/>
      <c r="K103" s="263"/>
      <c r="L103" s="263"/>
      <c r="M103" s="237"/>
      <c r="R103" s="267" t="b">
        <f>OR(Q101,H101=TRUE)</f>
        <v>0</v>
      </c>
    </row>
    <row r="104" spans="1:13" ht="15.75" customHeight="1">
      <c r="A104" s="224"/>
      <c r="B104" s="228"/>
      <c r="C104" s="254"/>
      <c r="D104" s="255" t="s">
        <v>714</v>
      </c>
      <c r="E104" s="419" t="str">
        <f>Translations!$B$574</f>
        <v>Opis:</v>
      </c>
      <c r="F104" s="419"/>
      <c r="G104" s="419"/>
      <c r="H104" s="419"/>
      <c r="I104" s="419"/>
      <c r="J104" s="419"/>
      <c r="K104" s="419"/>
      <c r="L104" s="419"/>
      <c r="M104" s="237"/>
    </row>
    <row r="105" spans="1:18" s="253" customFormat="1" ht="12.75" customHeight="1">
      <c r="A105" s="238"/>
      <c r="B105" s="228"/>
      <c r="C105" s="248"/>
      <c r="D105" s="265"/>
      <c r="E105" s="420" t="str">
        <f>Translations!$B$575</f>
        <v>W przypadku, gdy potrzebują Państwo większej ilości miejsca na opis należy użyć zewnętrznych plików i wprowadzić tutaj odniesienia do nich.</v>
      </c>
      <c r="F105" s="420"/>
      <c r="G105" s="420"/>
      <c r="H105" s="420"/>
      <c r="I105" s="420"/>
      <c r="J105" s="420"/>
      <c r="K105" s="420"/>
      <c r="L105" s="266"/>
      <c r="M105" s="284"/>
      <c r="N105" s="221"/>
      <c r="O105" s="250"/>
      <c r="P105" s="250"/>
      <c r="Q105" s="251"/>
      <c r="R105" s="252"/>
    </row>
    <row r="106" spans="1:18" ht="12.75">
      <c r="A106" s="224"/>
      <c r="B106" s="228"/>
      <c r="C106" s="243"/>
      <c r="D106" s="258"/>
      <c r="E106" s="286" t="str">
        <f>Translations!$B$80</f>
        <v>Tytuł:</v>
      </c>
      <c r="F106" s="421"/>
      <c r="G106" s="422"/>
      <c r="H106" s="422"/>
      <c r="I106" s="422"/>
      <c r="J106" s="422"/>
      <c r="K106" s="422"/>
      <c r="L106" s="423"/>
      <c r="M106" s="237"/>
      <c r="R106" s="267" t="b">
        <f>Q101</f>
        <v>0</v>
      </c>
    </row>
    <row r="107" spans="1:18" ht="12.75">
      <c r="A107" s="224"/>
      <c r="B107" s="228"/>
      <c r="C107" s="243"/>
      <c r="D107" s="258"/>
      <c r="E107" s="286" t="str">
        <f>Translations!$B$574</f>
        <v>Opis:</v>
      </c>
      <c r="F107" s="443"/>
      <c r="G107" s="425"/>
      <c r="H107" s="425"/>
      <c r="I107" s="425"/>
      <c r="J107" s="425"/>
      <c r="K107" s="425"/>
      <c r="L107" s="426"/>
      <c r="M107" s="237"/>
      <c r="O107" s="268"/>
      <c r="R107" s="267" t="b">
        <f>R106</f>
        <v>0</v>
      </c>
    </row>
    <row r="108" spans="1:18" ht="12.75">
      <c r="A108" s="224"/>
      <c r="B108" s="228"/>
      <c r="C108" s="243"/>
      <c r="D108" s="258"/>
      <c r="E108" s="235"/>
      <c r="F108" s="427"/>
      <c r="G108" s="428"/>
      <c r="H108" s="428"/>
      <c r="I108" s="428"/>
      <c r="J108" s="428"/>
      <c r="K108" s="428"/>
      <c r="L108" s="429"/>
      <c r="M108" s="237"/>
      <c r="R108" s="267" t="b">
        <f aca="true" t="shared" si="5" ref="R108:R114">R107</f>
        <v>0</v>
      </c>
    </row>
    <row r="109" spans="1:18" ht="12.75">
      <c r="A109" s="224"/>
      <c r="B109" s="228"/>
      <c r="C109" s="243"/>
      <c r="D109" s="258"/>
      <c r="E109" s="235"/>
      <c r="F109" s="427"/>
      <c r="G109" s="428"/>
      <c r="H109" s="428"/>
      <c r="I109" s="428"/>
      <c r="J109" s="428"/>
      <c r="K109" s="428"/>
      <c r="L109" s="429"/>
      <c r="M109" s="237"/>
      <c r="R109" s="267" t="b">
        <f t="shared" si="5"/>
        <v>0</v>
      </c>
    </row>
    <row r="110" spans="1:18" ht="12.75">
      <c r="A110" s="224"/>
      <c r="B110" s="228"/>
      <c r="C110" s="243"/>
      <c r="D110" s="258"/>
      <c r="E110" s="235"/>
      <c r="F110" s="427"/>
      <c r="G110" s="428"/>
      <c r="H110" s="428"/>
      <c r="I110" s="428"/>
      <c r="J110" s="428"/>
      <c r="K110" s="428"/>
      <c r="L110" s="429"/>
      <c r="M110" s="237"/>
      <c r="R110" s="267" t="b">
        <f t="shared" si="5"/>
        <v>0</v>
      </c>
    </row>
    <row r="111" spans="1:18" ht="12.75">
      <c r="A111" s="224"/>
      <c r="B111" s="228"/>
      <c r="C111" s="243"/>
      <c r="D111" s="258"/>
      <c r="E111" s="235"/>
      <c r="F111" s="427"/>
      <c r="G111" s="428"/>
      <c r="H111" s="428"/>
      <c r="I111" s="428"/>
      <c r="J111" s="428"/>
      <c r="K111" s="428"/>
      <c r="L111" s="429"/>
      <c r="M111" s="237"/>
      <c r="R111" s="267" t="b">
        <f t="shared" si="5"/>
        <v>0</v>
      </c>
    </row>
    <row r="112" spans="1:18" ht="12.75">
      <c r="A112" s="224"/>
      <c r="B112" s="228"/>
      <c r="C112" s="243"/>
      <c r="D112" s="258"/>
      <c r="E112" s="235"/>
      <c r="F112" s="427"/>
      <c r="G112" s="428"/>
      <c r="H112" s="428"/>
      <c r="I112" s="428"/>
      <c r="J112" s="428"/>
      <c r="K112" s="428"/>
      <c r="L112" s="429"/>
      <c r="M112" s="237"/>
      <c r="R112" s="267" t="b">
        <f t="shared" si="5"/>
        <v>0</v>
      </c>
    </row>
    <row r="113" spans="1:18" ht="12.75">
      <c r="A113" s="224"/>
      <c r="B113" s="228"/>
      <c r="C113" s="243"/>
      <c r="D113" s="258"/>
      <c r="E113" s="235"/>
      <c r="F113" s="427"/>
      <c r="G113" s="428"/>
      <c r="H113" s="428"/>
      <c r="I113" s="428"/>
      <c r="J113" s="428"/>
      <c r="K113" s="428"/>
      <c r="L113" s="429"/>
      <c r="M113" s="237"/>
      <c r="R113" s="267" t="b">
        <f t="shared" si="5"/>
        <v>0</v>
      </c>
    </row>
    <row r="114" spans="1:18" ht="12.75">
      <c r="A114" s="224"/>
      <c r="B114" s="228"/>
      <c r="C114" s="243"/>
      <c r="D114" s="258"/>
      <c r="E114" s="235"/>
      <c r="F114" s="430"/>
      <c r="G114" s="431"/>
      <c r="H114" s="431"/>
      <c r="I114" s="431"/>
      <c r="J114" s="431"/>
      <c r="K114" s="431"/>
      <c r="L114" s="432"/>
      <c r="M114" s="237"/>
      <c r="R114" s="267" t="b">
        <f t="shared" si="5"/>
        <v>0</v>
      </c>
    </row>
    <row r="115" spans="1:13" ht="13.5" thickBot="1">
      <c r="A115" s="224"/>
      <c r="B115" s="228"/>
      <c r="C115" s="256"/>
      <c r="D115" s="257"/>
      <c r="E115" s="269"/>
      <c r="F115" s="270"/>
      <c r="G115" s="271"/>
      <c r="H115" s="271"/>
      <c r="I115" s="271"/>
      <c r="J115" s="271"/>
      <c r="K115" s="271"/>
      <c r="L115" s="271"/>
      <c r="M115" s="237"/>
    </row>
    <row r="116" spans="1:13" ht="12.75" customHeight="1" thickBot="1">
      <c r="A116" s="224"/>
      <c r="B116" s="228"/>
      <c r="C116" s="243"/>
      <c r="D116" s="258"/>
      <c r="E116" s="259"/>
      <c r="F116" s="259"/>
      <c r="G116" s="259"/>
      <c r="H116" s="259"/>
      <c r="I116" s="259"/>
      <c r="J116" s="259"/>
      <c r="K116" s="259"/>
      <c r="L116" s="259"/>
      <c r="M116" s="237"/>
    </row>
    <row r="117" spans="1:18" ht="15.75" customHeight="1" thickBot="1">
      <c r="A117" s="281">
        <f>IF(COUNTA(H117,J117,I119,F122:L130)=0,"","PRINT")</f>
      </c>
      <c r="B117" s="284"/>
      <c r="C117" s="260">
        <f>C101+1</f>
        <v>7</v>
      </c>
      <c r="D117" s="255" t="s">
        <v>713</v>
      </c>
      <c r="E117" s="418" t="str">
        <f>Translations!$B$572</f>
        <v>Planowane/podjęte działania:</v>
      </c>
      <c r="F117" s="418"/>
      <c r="G117" s="418"/>
      <c r="H117" s="279"/>
      <c r="I117" s="262" t="str">
        <f>Translations!$B$573</f>
        <v>Od kiedy?</v>
      </c>
      <c r="J117" s="280"/>
      <c r="K117" s="263"/>
      <c r="L117" s="263"/>
      <c r="M117" s="237"/>
      <c r="N117" s="282">
        <f>IF(AND(COUNTA(H117,J117,I119,F122:L130)&gt;0,COUNTIF(N118:$N$313,"PRINT")=0),"PRINT","")</f>
      </c>
      <c r="Q117" s="264" t="b">
        <f>CNTR_VerImp=EUconst_NotRelevant</f>
        <v>0</v>
      </c>
      <c r="R117" s="264" t="b">
        <f>OR(Q117=TRUE,AND(H117&lt;&gt;"",H117=FALSE))</f>
        <v>0</v>
      </c>
    </row>
    <row r="118" spans="1:13" ht="4.5" customHeight="1">
      <c r="A118" s="224"/>
      <c r="B118" s="228"/>
      <c r="C118" s="254"/>
      <c r="D118" s="258"/>
      <c r="E118" s="263"/>
      <c r="F118" s="263"/>
      <c r="G118" s="263"/>
      <c r="H118" s="263"/>
      <c r="I118" s="263"/>
      <c r="J118" s="263"/>
      <c r="K118" s="263"/>
      <c r="L118" s="263"/>
      <c r="M118" s="237"/>
    </row>
    <row r="119" spans="1:18" ht="15.75" customHeight="1">
      <c r="A119" s="224"/>
      <c r="B119" s="228"/>
      <c r="C119" s="254"/>
      <c r="D119" s="258"/>
      <c r="E119" s="263"/>
      <c r="F119" s="263"/>
      <c r="G119" s="263"/>
      <c r="H119" s="278" t="str">
        <f>Translations!$B$588</f>
        <v>Jeżeli działania nie będą podjęte, dlaczego?</v>
      </c>
      <c r="I119" s="441"/>
      <c r="J119" s="442"/>
      <c r="K119" s="263"/>
      <c r="L119" s="263"/>
      <c r="M119" s="237"/>
      <c r="R119" s="267" t="b">
        <f>OR(Q117,H117=TRUE)</f>
        <v>0</v>
      </c>
    </row>
    <row r="120" spans="1:13" ht="15.75" customHeight="1">
      <c r="A120" s="224"/>
      <c r="B120" s="228"/>
      <c r="C120" s="254"/>
      <c r="D120" s="255" t="s">
        <v>714</v>
      </c>
      <c r="E120" s="419" t="str">
        <f>Translations!$B$574</f>
        <v>Opis:</v>
      </c>
      <c r="F120" s="419"/>
      <c r="G120" s="419"/>
      <c r="H120" s="419"/>
      <c r="I120" s="419"/>
      <c r="J120" s="419"/>
      <c r="K120" s="419"/>
      <c r="L120" s="419"/>
      <c r="M120" s="237"/>
    </row>
    <row r="121" spans="1:18" s="253" customFormat="1" ht="12.75" customHeight="1">
      <c r="A121" s="238"/>
      <c r="B121" s="228"/>
      <c r="C121" s="248"/>
      <c r="D121" s="265"/>
      <c r="E121" s="420" t="str">
        <f>Translations!$B$575</f>
        <v>W przypadku, gdy potrzebują Państwo większej ilości miejsca na opis należy użyć zewnętrznych plików i wprowadzić tutaj odniesienia do nich.</v>
      </c>
      <c r="F121" s="420"/>
      <c r="G121" s="420"/>
      <c r="H121" s="420"/>
      <c r="I121" s="420"/>
      <c r="J121" s="420"/>
      <c r="K121" s="420"/>
      <c r="L121" s="266"/>
      <c r="M121" s="284"/>
      <c r="N121" s="221"/>
      <c r="O121" s="250"/>
      <c r="P121" s="250"/>
      <c r="Q121" s="251"/>
      <c r="R121" s="252"/>
    </row>
    <row r="122" spans="1:18" ht="12.75">
      <c r="A122" s="224"/>
      <c r="B122" s="228"/>
      <c r="C122" s="243"/>
      <c r="D122" s="258"/>
      <c r="E122" s="286" t="str">
        <f>Translations!$B$80</f>
        <v>Tytuł:</v>
      </c>
      <c r="F122" s="421"/>
      <c r="G122" s="422"/>
      <c r="H122" s="422"/>
      <c r="I122" s="422"/>
      <c r="J122" s="422"/>
      <c r="K122" s="422"/>
      <c r="L122" s="423"/>
      <c r="M122" s="237"/>
      <c r="R122" s="267" t="b">
        <f>Q117</f>
        <v>0</v>
      </c>
    </row>
    <row r="123" spans="1:18" ht="12.75">
      <c r="A123" s="224"/>
      <c r="B123" s="228"/>
      <c r="C123" s="243"/>
      <c r="D123" s="258"/>
      <c r="E123" s="286" t="str">
        <f>Translations!$B$574</f>
        <v>Opis:</v>
      </c>
      <c r="F123" s="443"/>
      <c r="G123" s="425"/>
      <c r="H123" s="425"/>
      <c r="I123" s="425"/>
      <c r="J123" s="425"/>
      <c r="K123" s="425"/>
      <c r="L123" s="426"/>
      <c r="M123" s="237"/>
      <c r="O123" s="268"/>
      <c r="R123" s="267" t="b">
        <f>R122</f>
        <v>0</v>
      </c>
    </row>
    <row r="124" spans="1:18" ht="12.75">
      <c r="A124" s="224"/>
      <c r="B124" s="228"/>
      <c r="C124" s="243"/>
      <c r="D124" s="258"/>
      <c r="E124" s="235"/>
      <c r="F124" s="427"/>
      <c r="G124" s="428"/>
      <c r="H124" s="428"/>
      <c r="I124" s="428"/>
      <c r="J124" s="428"/>
      <c r="K124" s="428"/>
      <c r="L124" s="429"/>
      <c r="M124" s="237"/>
      <c r="R124" s="267" t="b">
        <f aca="true" t="shared" si="6" ref="R124:R130">R123</f>
        <v>0</v>
      </c>
    </row>
    <row r="125" spans="1:18" ht="12.75">
      <c r="A125" s="224"/>
      <c r="B125" s="228"/>
      <c r="C125" s="243"/>
      <c r="D125" s="258"/>
      <c r="E125" s="235"/>
      <c r="F125" s="427"/>
      <c r="G125" s="428"/>
      <c r="H125" s="428"/>
      <c r="I125" s="428"/>
      <c r="J125" s="428"/>
      <c r="K125" s="428"/>
      <c r="L125" s="429"/>
      <c r="M125" s="237"/>
      <c r="R125" s="267" t="b">
        <f t="shared" si="6"/>
        <v>0</v>
      </c>
    </row>
    <row r="126" spans="1:18" ht="12.75">
      <c r="A126" s="224"/>
      <c r="B126" s="228"/>
      <c r="C126" s="243"/>
      <c r="D126" s="258"/>
      <c r="E126" s="235"/>
      <c r="F126" s="427"/>
      <c r="G126" s="428"/>
      <c r="H126" s="428"/>
      <c r="I126" s="428"/>
      <c r="J126" s="428"/>
      <c r="K126" s="428"/>
      <c r="L126" s="429"/>
      <c r="M126" s="237"/>
      <c r="R126" s="267" t="b">
        <f t="shared" si="6"/>
        <v>0</v>
      </c>
    </row>
    <row r="127" spans="1:18" ht="12.75">
      <c r="A127" s="224"/>
      <c r="B127" s="228"/>
      <c r="C127" s="243"/>
      <c r="D127" s="258"/>
      <c r="E127" s="235"/>
      <c r="F127" s="427"/>
      <c r="G127" s="428"/>
      <c r="H127" s="428"/>
      <c r="I127" s="428"/>
      <c r="J127" s="428"/>
      <c r="K127" s="428"/>
      <c r="L127" s="429"/>
      <c r="M127" s="237"/>
      <c r="R127" s="267" t="b">
        <f t="shared" si="6"/>
        <v>0</v>
      </c>
    </row>
    <row r="128" spans="1:18" ht="12.75">
      <c r="A128" s="224"/>
      <c r="B128" s="228"/>
      <c r="C128" s="243"/>
      <c r="D128" s="258"/>
      <c r="E128" s="235"/>
      <c r="F128" s="427"/>
      <c r="G128" s="428"/>
      <c r="H128" s="428"/>
      <c r="I128" s="428"/>
      <c r="J128" s="428"/>
      <c r="K128" s="428"/>
      <c r="L128" s="429"/>
      <c r="M128" s="237"/>
      <c r="R128" s="267" t="b">
        <f t="shared" si="6"/>
        <v>0</v>
      </c>
    </row>
    <row r="129" spans="1:18" ht="12.75">
      <c r="A129" s="224"/>
      <c r="B129" s="228"/>
      <c r="C129" s="243"/>
      <c r="D129" s="258"/>
      <c r="E129" s="235"/>
      <c r="F129" s="427"/>
      <c r="G129" s="428"/>
      <c r="H129" s="428"/>
      <c r="I129" s="428"/>
      <c r="J129" s="428"/>
      <c r="K129" s="428"/>
      <c r="L129" s="429"/>
      <c r="M129" s="237"/>
      <c r="R129" s="267" t="b">
        <f t="shared" si="6"/>
        <v>0</v>
      </c>
    </row>
    <row r="130" spans="1:18" ht="12.75">
      <c r="A130" s="224"/>
      <c r="B130" s="228"/>
      <c r="C130" s="243"/>
      <c r="D130" s="258"/>
      <c r="E130" s="235"/>
      <c r="F130" s="430"/>
      <c r="G130" s="431"/>
      <c r="H130" s="431"/>
      <c r="I130" s="431"/>
      <c r="J130" s="431"/>
      <c r="K130" s="431"/>
      <c r="L130" s="432"/>
      <c r="M130" s="237"/>
      <c r="R130" s="267" t="b">
        <f t="shared" si="6"/>
        <v>0</v>
      </c>
    </row>
    <row r="131" spans="1:13" ht="13.5" thickBot="1">
      <c r="A131" s="224"/>
      <c r="B131" s="228"/>
      <c r="C131" s="256"/>
      <c r="D131" s="257"/>
      <c r="E131" s="269"/>
      <c r="F131" s="270"/>
      <c r="G131" s="271"/>
      <c r="H131" s="271"/>
      <c r="I131" s="271"/>
      <c r="J131" s="271"/>
      <c r="K131" s="271"/>
      <c r="L131" s="271"/>
      <c r="M131" s="237"/>
    </row>
    <row r="132" spans="1:13" ht="12.75" customHeight="1" thickBot="1">
      <c r="A132" s="224"/>
      <c r="B132" s="228"/>
      <c r="C132" s="243"/>
      <c r="D132" s="258"/>
      <c r="E132" s="259"/>
      <c r="F132" s="259"/>
      <c r="G132" s="259"/>
      <c r="H132" s="259"/>
      <c r="I132" s="259"/>
      <c r="J132" s="259"/>
      <c r="K132" s="259"/>
      <c r="L132" s="259"/>
      <c r="M132" s="237"/>
    </row>
    <row r="133" spans="1:18" ht="15.75" customHeight="1" thickBot="1">
      <c r="A133" s="281">
        <f>IF(COUNTA(H133,J133,I135,F138:L146)=0,"","PRINT")</f>
      </c>
      <c r="B133" s="284"/>
      <c r="C133" s="260">
        <f>C117+1</f>
        <v>8</v>
      </c>
      <c r="D133" s="255" t="s">
        <v>713</v>
      </c>
      <c r="E133" s="418" t="str">
        <f>Translations!$B$572</f>
        <v>Planowane/podjęte działania:</v>
      </c>
      <c r="F133" s="418"/>
      <c r="G133" s="418"/>
      <c r="H133" s="279"/>
      <c r="I133" s="262" t="str">
        <f>Translations!$B$573</f>
        <v>Od kiedy?</v>
      </c>
      <c r="J133" s="280"/>
      <c r="K133" s="263"/>
      <c r="L133" s="263"/>
      <c r="M133" s="237"/>
      <c r="N133" s="282">
        <f>IF(AND(COUNTA(H133,J133,I135,F138:L146)&gt;0,COUNTIF(N134:$N$313,"PRINT")=0),"PRINT","")</f>
      </c>
      <c r="Q133" s="264" t="b">
        <f>CNTR_VerImp=EUconst_NotRelevant</f>
        <v>0</v>
      </c>
      <c r="R133" s="264" t="b">
        <f>OR(Q133=TRUE,AND(H133&lt;&gt;"",H133=FALSE))</f>
        <v>0</v>
      </c>
    </row>
    <row r="134" spans="1:13" ht="4.5" customHeight="1">
      <c r="A134" s="224"/>
      <c r="B134" s="228"/>
      <c r="C134" s="254"/>
      <c r="D134" s="258"/>
      <c r="E134" s="263"/>
      <c r="F134" s="263"/>
      <c r="G134" s="263"/>
      <c r="H134" s="263"/>
      <c r="I134" s="263"/>
      <c r="J134" s="263"/>
      <c r="K134" s="263"/>
      <c r="L134" s="263"/>
      <c r="M134" s="237"/>
    </row>
    <row r="135" spans="1:18" ht="15.75" customHeight="1">
      <c r="A135" s="224"/>
      <c r="B135" s="228"/>
      <c r="C135" s="254"/>
      <c r="D135" s="258"/>
      <c r="E135" s="263"/>
      <c r="F135" s="263"/>
      <c r="G135" s="263"/>
      <c r="H135" s="278" t="str">
        <f>Translations!$B$588</f>
        <v>Jeżeli działania nie będą podjęte, dlaczego?</v>
      </c>
      <c r="I135" s="441"/>
      <c r="J135" s="442"/>
      <c r="K135" s="263"/>
      <c r="L135" s="263"/>
      <c r="M135" s="237"/>
      <c r="R135" s="267" t="b">
        <f>OR(Q133,H133=TRUE)</f>
        <v>0</v>
      </c>
    </row>
    <row r="136" spans="1:13" ht="15.75" customHeight="1">
      <c r="A136" s="224"/>
      <c r="B136" s="228"/>
      <c r="C136" s="254"/>
      <c r="D136" s="255" t="s">
        <v>714</v>
      </c>
      <c r="E136" s="419" t="str">
        <f>Translations!$B$574</f>
        <v>Opis:</v>
      </c>
      <c r="F136" s="419"/>
      <c r="G136" s="419"/>
      <c r="H136" s="419"/>
      <c r="I136" s="419"/>
      <c r="J136" s="419"/>
      <c r="K136" s="419"/>
      <c r="L136" s="419"/>
      <c r="M136" s="237"/>
    </row>
    <row r="137" spans="1:18" s="253" customFormat="1" ht="12.75" customHeight="1">
      <c r="A137" s="238"/>
      <c r="B137" s="228"/>
      <c r="C137" s="248"/>
      <c r="D137" s="265"/>
      <c r="E137" s="420" t="str">
        <f>Translations!$B$575</f>
        <v>W przypadku, gdy potrzebują Państwo większej ilości miejsca na opis należy użyć zewnętrznych plików i wprowadzić tutaj odniesienia do nich.</v>
      </c>
      <c r="F137" s="420"/>
      <c r="G137" s="420"/>
      <c r="H137" s="420"/>
      <c r="I137" s="420"/>
      <c r="J137" s="420"/>
      <c r="K137" s="420"/>
      <c r="L137" s="266"/>
      <c r="M137" s="284"/>
      <c r="N137" s="221"/>
      <c r="O137" s="250"/>
      <c r="P137" s="250"/>
      <c r="Q137" s="251"/>
      <c r="R137" s="252"/>
    </row>
    <row r="138" spans="1:18" ht="12.75">
      <c r="A138" s="224"/>
      <c r="B138" s="228"/>
      <c r="C138" s="243"/>
      <c r="D138" s="258"/>
      <c r="E138" s="286" t="str">
        <f>Translations!$B$80</f>
        <v>Tytuł:</v>
      </c>
      <c r="F138" s="421"/>
      <c r="G138" s="422"/>
      <c r="H138" s="422"/>
      <c r="I138" s="422"/>
      <c r="J138" s="422"/>
      <c r="K138" s="422"/>
      <c r="L138" s="423"/>
      <c r="M138" s="237"/>
      <c r="R138" s="267" t="b">
        <f>Q133</f>
        <v>0</v>
      </c>
    </row>
    <row r="139" spans="1:18" ht="12.75">
      <c r="A139" s="224"/>
      <c r="B139" s="228"/>
      <c r="C139" s="243"/>
      <c r="D139" s="258"/>
      <c r="E139" s="286" t="str">
        <f>Translations!$B$574</f>
        <v>Opis:</v>
      </c>
      <c r="F139" s="443"/>
      <c r="G139" s="425"/>
      <c r="H139" s="425"/>
      <c r="I139" s="425"/>
      <c r="J139" s="425"/>
      <c r="K139" s="425"/>
      <c r="L139" s="426"/>
      <c r="M139" s="237"/>
      <c r="O139" s="268"/>
      <c r="R139" s="267" t="b">
        <f>R138</f>
        <v>0</v>
      </c>
    </row>
    <row r="140" spans="1:18" ht="12.75">
      <c r="A140" s="224"/>
      <c r="B140" s="228"/>
      <c r="C140" s="243"/>
      <c r="D140" s="258"/>
      <c r="E140" s="235"/>
      <c r="F140" s="427"/>
      <c r="G140" s="428"/>
      <c r="H140" s="428"/>
      <c r="I140" s="428"/>
      <c r="J140" s="428"/>
      <c r="K140" s="428"/>
      <c r="L140" s="429"/>
      <c r="M140" s="237"/>
      <c r="R140" s="267" t="b">
        <f aca="true" t="shared" si="7" ref="R140:R146">R139</f>
        <v>0</v>
      </c>
    </row>
    <row r="141" spans="1:18" ht="12.75">
      <c r="A141" s="224"/>
      <c r="B141" s="228"/>
      <c r="C141" s="243"/>
      <c r="D141" s="258"/>
      <c r="E141" s="235"/>
      <c r="F141" s="427"/>
      <c r="G141" s="428"/>
      <c r="H141" s="428"/>
      <c r="I141" s="428"/>
      <c r="J141" s="428"/>
      <c r="K141" s="428"/>
      <c r="L141" s="429"/>
      <c r="M141" s="237"/>
      <c r="R141" s="267" t="b">
        <f t="shared" si="7"/>
        <v>0</v>
      </c>
    </row>
    <row r="142" spans="1:18" ht="12.75">
      <c r="A142" s="224"/>
      <c r="B142" s="228"/>
      <c r="C142" s="243"/>
      <c r="D142" s="258"/>
      <c r="E142" s="235"/>
      <c r="F142" s="427"/>
      <c r="G142" s="428"/>
      <c r="H142" s="428"/>
      <c r="I142" s="428"/>
      <c r="J142" s="428"/>
      <c r="K142" s="428"/>
      <c r="L142" s="429"/>
      <c r="M142" s="237"/>
      <c r="R142" s="267" t="b">
        <f t="shared" si="7"/>
        <v>0</v>
      </c>
    </row>
    <row r="143" spans="1:18" ht="12.75">
      <c r="A143" s="224"/>
      <c r="B143" s="228"/>
      <c r="C143" s="243"/>
      <c r="D143" s="258"/>
      <c r="E143" s="235"/>
      <c r="F143" s="427"/>
      <c r="G143" s="428"/>
      <c r="H143" s="428"/>
      <c r="I143" s="428"/>
      <c r="J143" s="428"/>
      <c r="K143" s="428"/>
      <c r="L143" s="429"/>
      <c r="M143" s="237"/>
      <c r="R143" s="267" t="b">
        <f t="shared" si="7"/>
        <v>0</v>
      </c>
    </row>
    <row r="144" spans="1:18" ht="12.75">
      <c r="A144" s="224"/>
      <c r="B144" s="228"/>
      <c r="C144" s="243"/>
      <c r="D144" s="258"/>
      <c r="E144" s="235"/>
      <c r="F144" s="427"/>
      <c r="G144" s="428"/>
      <c r="H144" s="428"/>
      <c r="I144" s="428"/>
      <c r="J144" s="428"/>
      <c r="K144" s="428"/>
      <c r="L144" s="429"/>
      <c r="M144" s="237"/>
      <c r="R144" s="267" t="b">
        <f t="shared" si="7"/>
        <v>0</v>
      </c>
    </row>
    <row r="145" spans="1:18" ht="12.75">
      <c r="A145" s="224"/>
      <c r="B145" s="228"/>
      <c r="C145" s="243"/>
      <c r="D145" s="258"/>
      <c r="E145" s="235"/>
      <c r="F145" s="427"/>
      <c r="G145" s="428"/>
      <c r="H145" s="428"/>
      <c r="I145" s="428"/>
      <c r="J145" s="428"/>
      <c r="K145" s="428"/>
      <c r="L145" s="429"/>
      <c r="M145" s="237"/>
      <c r="R145" s="267" t="b">
        <f t="shared" si="7"/>
        <v>0</v>
      </c>
    </row>
    <row r="146" spans="1:18" ht="12.75">
      <c r="A146" s="224"/>
      <c r="B146" s="228"/>
      <c r="C146" s="243"/>
      <c r="D146" s="258"/>
      <c r="E146" s="235"/>
      <c r="F146" s="430"/>
      <c r="G146" s="431"/>
      <c r="H146" s="431"/>
      <c r="I146" s="431"/>
      <c r="J146" s="431"/>
      <c r="K146" s="431"/>
      <c r="L146" s="432"/>
      <c r="M146" s="237"/>
      <c r="R146" s="267" t="b">
        <f t="shared" si="7"/>
        <v>0</v>
      </c>
    </row>
    <row r="147" spans="1:13" ht="13.5" thickBot="1">
      <c r="A147" s="224"/>
      <c r="B147" s="228"/>
      <c r="C147" s="256"/>
      <c r="D147" s="257"/>
      <c r="E147" s="269"/>
      <c r="F147" s="270"/>
      <c r="G147" s="271"/>
      <c r="H147" s="271"/>
      <c r="I147" s="271"/>
      <c r="J147" s="271"/>
      <c r="K147" s="271"/>
      <c r="L147" s="271"/>
      <c r="M147" s="237"/>
    </row>
    <row r="148" spans="1:13" ht="12.75" customHeight="1" thickBot="1">
      <c r="A148" s="224"/>
      <c r="B148" s="228"/>
      <c r="C148" s="243"/>
      <c r="D148" s="258"/>
      <c r="E148" s="259"/>
      <c r="F148" s="259"/>
      <c r="G148" s="259"/>
      <c r="H148" s="259"/>
      <c r="I148" s="259"/>
      <c r="J148" s="259"/>
      <c r="K148" s="259"/>
      <c r="L148" s="259"/>
      <c r="M148" s="237"/>
    </row>
    <row r="149" spans="1:18" ht="15.75" customHeight="1" thickBot="1">
      <c r="A149" s="281">
        <f>IF(COUNTA(H149,J149,I151,F154:L162)=0,"","PRINT")</f>
      </c>
      <c r="B149" s="284"/>
      <c r="C149" s="260">
        <f>C133+1</f>
        <v>9</v>
      </c>
      <c r="D149" s="255" t="s">
        <v>713</v>
      </c>
      <c r="E149" s="418" t="str">
        <f>Translations!$B$572</f>
        <v>Planowane/podjęte działania:</v>
      </c>
      <c r="F149" s="418"/>
      <c r="G149" s="418"/>
      <c r="H149" s="279"/>
      <c r="I149" s="262" t="str">
        <f>Translations!$B$573</f>
        <v>Od kiedy?</v>
      </c>
      <c r="J149" s="280"/>
      <c r="K149" s="263"/>
      <c r="L149" s="263"/>
      <c r="M149" s="237"/>
      <c r="N149" s="282">
        <f>IF(AND(COUNTA(H149,J149,I151,F154:L162)&gt;0,COUNTIF(N150:$N$313,"PRINT")=0),"PRINT","")</f>
      </c>
      <c r="Q149" s="264" t="b">
        <f>CNTR_VerImp=EUconst_NotRelevant</f>
        <v>0</v>
      </c>
      <c r="R149" s="264" t="b">
        <f>OR(Q149=TRUE,AND(H149&lt;&gt;"",H149=FALSE))</f>
        <v>0</v>
      </c>
    </row>
    <row r="150" spans="1:13" ht="4.5" customHeight="1">
      <c r="A150" s="224"/>
      <c r="B150" s="228"/>
      <c r="C150" s="254"/>
      <c r="D150" s="258"/>
      <c r="E150" s="263"/>
      <c r="F150" s="263"/>
      <c r="G150" s="263"/>
      <c r="H150" s="263"/>
      <c r="I150" s="263"/>
      <c r="J150" s="263"/>
      <c r="K150" s="263"/>
      <c r="L150" s="263"/>
      <c r="M150" s="237"/>
    </row>
    <row r="151" spans="1:18" ht="15.75" customHeight="1">
      <c r="A151" s="224"/>
      <c r="B151" s="228"/>
      <c r="C151" s="254"/>
      <c r="D151" s="258"/>
      <c r="E151" s="263"/>
      <c r="F151" s="263"/>
      <c r="G151" s="263"/>
      <c r="H151" s="278" t="str">
        <f>Translations!$B$588</f>
        <v>Jeżeli działania nie będą podjęte, dlaczego?</v>
      </c>
      <c r="I151" s="441"/>
      <c r="J151" s="442"/>
      <c r="K151" s="263"/>
      <c r="L151" s="263"/>
      <c r="M151" s="237"/>
      <c r="R151" s="267" t="b">
        <f>OR(Q149,H149=TRUE)</f>
        <v>0</v>
      </c>
    </row>
    <row r="152" spans="1:13" ht="15.75" customHeight="1">
      <c r="A152" s="224"/>
      <c r="B152" s="228"/>
      <c r="C152" s="254"/>
      <c r="D152" s="255" t="s">
        <v>714</v>
      </c>
      <c r="E152" s="419" t="str">
        <f>Translations!$B$574</f>
        <v>Opis:</v>
      </c>
      <c r="F152" s="419"/>
      <c r="G152" s="419"/>
      <c r="H152" s="419"/>
      <c r="I152" s="419"/>
      <c r="J152" s="419"/>
      <c r="K152" s="419"/>
      <c r="L152" s="419"/>
      <c r="M152" s="237"/>
    </row>
    <row r="153" spans="1:18" s="253" customFormat="1" ht="12.75" customHeight="1">
      <c r="A153" s="238"/>
      <c r="B153" s="228"/>
      <c r="C153" s="248"/>
      <c r="D153" s="265"/>
      <c r="E153" s="420" t="str">
        <f>Translations!$B$575</f>
        <v>W przypadku, gdy potrzebują Państwo większej ilości miejsca na opis należy użyć zewnętrznych plików i wprowadzić tutaj odniesienia do nich.</v>
      </c>
      <c r="F153" s="420"/>
      <c r="G153" s="420"/>
      <c r="H153" s="420"/>
      <c r="I153" s="420"/>
      <c r="J153" s="420"/>
      <c r="K153" s="420"/>
      <c r="L153" s="266"/>
      <c r="M153" s="284"/>
      <c r="N153" s="221"/>
      <c r="O153" s="250"/>
      <c r="P153" s="250"/>
      <c r="Q153" s="251"/>
      <c r="R153" s="252"/>
    </row>
    <row r="154" spans="1:18" ht="12.75">
      <c r="A154" s="224"/>
      <c r="B154" s="228"/>
      <c r="C154" s="243"/>
      <c r="D154" s="258"/>
      <c r="E154" s="286" t="str">
        <f>Translations!$B$80</f>
        <v>Tytuł:</v>
      </c>
      <c r="F154" s="421"/>
      <c r="G154" s="422"/>
      <c r="H154" s="422"/>
      <c r="I154" s="422"/>
      <c r="J154" s="422"/>
      <c r="K154" s="422"/>
      <c r="L154" s="423"/>
      <c r="M154" s="237"/>
      <c r="R154" s="267" t="b">
        <f>Q149</f>
        <v>0</v>
      </c>
    </row>
    <row r="155" spans="1:18" ht="12.75">
      <c r="A155" s="224"/>
      <c r="B155" s="228"/>
      <c r="C155" s="243"/>
      <c r="D155" s="258"/>
      <c r="E155" s="286" t="str">
        <f>Translations!$B$574</f>
        <v>Opis:</v>
      </c>
      <c r="F155" s="443"/>
      <c r="G155" s="425"/>
      <c r="H155" s="425"/>
      <c r="I155" s="425"/>
      <c r="J155" s="425"/>
      <c r="K155" s="425"/>
      <c r="L155" s="426"/>
      <c r="M155" s="237"/>
      <c r="O155" s="268"/>
      <c r="R155" s="267" t="b">
        <f>R154</f>
        <v>0</v>
      </c>
    </row>
    <row r="156" spans="1:18" ht="12.75">
      <c r="A156" s="224"/>
      <c r="B156" s="228"/>
      <c r="C156" s="243"/>
      <c r="D156" s="258"/>
      <c r="E156" s="235"/>
      <c r="F156" s="427"/>
      <c r="G156" s="428"/>
      <c r="H156" s="428"/>
      <c r="I156" s="428"/>
      <c r="J156" s="428"/>
      <c r="K156" s="428"/>
      <c r="L156" s="429"/>
      <c r="M156" s="237"/>
      <c r="R156" s="267" t="b">
        <f aca="true" t="shared" si="8" ref="R156:R162">R155</f>
        <v>0</v>
      </c>
    </row>
    <row r="157" spans="1:18" ht="12.75">
      <c r="A157" s="224"/>
      <c r="B157" s="228"/>
      <c r="C157" s="243"/>
      <c r="D157" s="258"/>
      <c r="E157" s="235"/>
      <c r="F157" s="427"/>
      <c r="G157" s="428"/>
      <c r="H157" s="428"/>
      <c r="I157" s="428"/>
      <c r="J157" s="428"/>
      <c r="K157" s="428"/>
      <c r="L157" s="429"/>
      <c r="M157" s="237"/>
      <c r="R157" s="267" t="b">
        <f t="shared" si="8"/>
        <v>0</v>
      </c>
    </row>
    <row r="158" spans="1:18" ht="12.75">
      <c r="A158" s="224"/>
      <c r="B158" s="228"/>
      <c r="C158" s="243"/>
      <c r="D158" s="258"/>
      <c r="E158" s="235"/>
      <c r="F158" s="427"/>
      <c r="G158" s="428"/>
      <c r="H158" s="428"/>
      <c r="I158" s="428"/>
      <c r="J158" s="428"/>
      <c r="K158" s="428"/>
      <c r="L158" s="429"/>
      <c r="M158" s="237"/>
      <c r="R158" s="267" t="b">
        <f t="shared" si="8"/>
        <v>0</v>
      </c>
    </row>
    <row r="159" spans="1:18" ht="12.75">
      <c r="A159" s="224"/>
      <c r="B159" s="228"/>
      <c r="C159" s="243"/>
      <c r="D159" s="258"/>
      <c r="E159" s="235"/>
      <c r="F159" s="427"/>
      <c r="G159" s="428"/>
      <c r="H159" s="428"/>
      <c r="I159" s="428"/>
      <c r="J159" s="428"/>
      <c r="K159" s="428"/>
      <c r="L159" s="429"/>
      <c r="M159" s="237"/>
      <c r="R159" s="267" t="b">
        <f t="shared" si="8"/>
        <v>0</v>
      </c>
    </row>
    <row r="160" spans="1:18" ht="12.75">
      <c r="A160" s="224"/>
      <c r="B160" s="228"/>
      <c r="C160" s="243"/>
      <c r="D160" s="258"/>
      <c r="E160" s="235"/>
      <c r="F160" s="427"/>
      <c r="G160" s="428"/>
      <c r="H160" s="428"/>
      <c r="I160" s="428"/>
      <c r="J160" s="428"/>
      <c r="K160" s="428"/>
      <c r="L160" s="429"/>
      <c r="M160" s="237"/>
      <c r="R160" s="267" t="b">
        <f t="shared" si="8"/>
        <v>0</v>
      </c>
    </row>
    <row r="161" spans="1:18" ht="12.75">
      <c r="A161" s="224"/>
      <c r="B161" s="228"/>
      <c r="C161" s="243"/>
      <c r="D161" s="258"/>
      <c r="E161" s="235"/>
      <c r="F161" s="427"/>
      <c r="G161" s="428"/>
      <c r="H161" s="428"/>
      <c r="I161" s="428"/>
      <c r="J161" s="428"/>
      <c r="K161" s="428"/>
      <c r="L161" s="429"/>
      <c r="M161" s="237"/>
      <c r="R161" s="267" t="b">
        <f t="shared" si="8"/>
        <v>0</v>
      </c>
    </row>
    <row r="162" spans="1:18" ht="12.75">
      <c r="A162" s="224"/>
      <c r="B162" s="228"/>
      <c r="C162" s="243"/>
      <c r="D162" s="258"/>
      <c r="E162" s="235"/>
      <c r="F162" s="430"/>
      <c r="G162" s="431"/>
      <c r="H162" s="431"/>
      <c r="I162" s="431"/>
      <c r="J162" s="431"/>
      <c r="K162" s="431"/>
      <c r="L162" s="432"/>
      <c r="M162" s="237"/>
      <c r="R162" s="267" t="b">
        <f t="shared" si="8"/>
        <v>0</v>
      </c>
    </row>
    <row r="163" spans="1:13" ht="13.5" thickBot="1">
      <c r="A163" s="224"/>
      <c r="B163" s="228"/>
      <c r="C163" s="256"/>
      <c r="D163" s="257"/>
      <c r="E163" s="269"/>
      <c r="F163" s="270"/>
      <c r="G163" s="271"/>
      <c r="H163" s="271"/>
      <c r="I163" s="271"/>
      <c r="J163" s="271"/>
      <c r="K163" s="271"/>
      <c r="L163" s="271"/>
      <c r="M163" s="237"/>
    </row>
    <row r="164" spans="1:13" ht="12.75" customHeight="1" thickBot="1">
      <c r="A164" s="224"/>
      <c r="B164" s="228"/>
      <c r="C164" s="243"/>
      <c r="D164" s="258"/>
      <c r="E164" s="259"/>
      <c r="F164" s="259"/>
      <c r="G164" s="259"/>
      <c r="H164" s="259"/>
      <c r="I164" s="259"/>
      <c r="J164" s="259"/>
      <c r="K164" s="259"/>
      <c r="L164" s="259"/>
      <c r="M164" s="237"/>
    </row>
    <row r="165" spans="1:18" ht="15.75" customHeight="1" thickBot="1">
      <c r="A165" s="281">
        <f>IF(COUNTA(H165,J165,I167,F170:L178)=0,"","PRINT")</f>
      </c>
      <c r="B165" s="284"/>
      <c r="C165" s="260">
        <f>C149+1</f>
        <v>10</v>
      </c>
      <c r="D165" s="255" t="s">
        <v>713</v>
      </c>
      <c r="E165" s="418" t="str">
        <f>Translations!$B$572</f>
        <v>Planowane/podjęte działania:</v>
      </c>
      <c r="F165" s="418"/>
      <c r="G165" s="418"/>
      <c r="H165" s="279"/>
      <c r="I165" s="262" t="str">
        <f>Translations!$B$573</f>
        <v>Od kiedy?</v>
      </c>
      <c r="J165" s="280"/>
      <c r="K165" s="263"/>
      <c r="L165" s="263"/>
      <c r="M165" s="237"/>
      <c r="N165" s="282">
        <f>IF(AND(COUNTA(H165,J165,I167,F170:L178)&gt;0,COUNTIF(N166:$N$313,"PRINT")=0),"PRINT","")</f>
      </c>
      <c r="Q165" s="264" t="b">
        <f>CNTR_VerImp=EUconst_NotRelevant</f>
        <v>0</v>
      </c>
      <c r="R165" s="264" t="b">
        <f>OR(Q165=TRUE,AND(H165&lt;&gt;"",H165=FALSE))</f>
        <v>0</v>
      </c>
    </row>
    <row r="166" spans="1:13" ht="4.5" customHeight="1">
      <c r="A166" s="224"/>
      <c r="B166" s="228"/>
      <c r="C166" s="254"/>
      <c r="D166" s="258"/>
      <c r="E166" s="263"/>
      <c r="F166" s="263"/>
      <c r="G166" s="263"/>
      <c r="H166" s="263"/>
      <c r="I166" s="263"/>
      <c r="J166" s="263"/>
      <c r="K166" s="263"/>
      <c r="L166" s="263"/>
      <c r="M166" s="237"/>
    </row>
    <row r="167" spans="1:18" ht="15.75" customHeight="1">
      <c r="A167" s="224"/>
      <c r="B167" s="228"/>
      <c r="C167" s="254"/>
      <c r="D167" s="258"/>
      <c r="E167" s="263"/>
      <c r="F167" s="263"/>
      <c r="G167" s="263"/>
      <c r="H167" s="278" t="str">
        <f>Translations!$B$588</f>
        <v>Jeżeli działania nie będą podjęte, dlaczego?</v>
      </c>
      <c r="I167" s="441"/>
      <c r="J167" s="442"/>
      <c r="K167" s="263"/>
      <c r="L167" s="263"/>
      <c r="M167" s="237"/>
      <c r="R167" s="267" t="b">
        <f>OR(Q165,H165=TRUE)</f>
        <v>0</v>
      </c>
    </row>
    <row r="168" spans="1:13" ht="15.75" customHeight="1">
      <c r="A168" s="224"/>
      <c r="B168" s="228"/>
      <c r="C168" s="254"/>
      <c r="D168" s="255" t="s">
        <v>714</v>
      </c>
      <c r="E168" s="419" t="str">
        <f>Translations!$B$574</f>
        <v>Opis:</v>
      </c>
      <c r="F168" s="419"/>
      <c r="G168" s="419"/>
      <c r="H168" s="419"/>
      <c r="I168" s="419"/>
      <c r="J168" s="419"/>
      <c r="K168" s="419"/>
      <c r="L168" s="419"/>
      <c r="M168" s="237"/>
    </row>
    <row r="169" spans="1:18" s="253" customFormat="1" ht="12.75" customHeight="1">
      <c r="A169" s="238"/>
      <c r="B169" s="228"/>
      <c r="C169" s="248"/>
      <c r="D169" s="265"/>
      <c r="E169" s="420" t="str">
        <f>Translations!$B$575</f>
        <v>W przypadku, gdy potrzebują Państwo większej ilości miejsca na opis należy użyć zewnętrznych plików i wprowadzić tutaj odniesienia do nich.</v>
      </c>
      <c r="F169" s="420"/>
      <c r="G169" s="420"/>
      <c r="H169" s="420"/>
      <c r="I169" s="420"/>
      <c r="J169" s="420"/>
      <c r="K169" s="420"/>
      <c r="L169" s="266"/>
      <c r="M169" s="284"/>
      <c r="N169" s="221"/>
      <c r="O169" s="250"/>
      <c r="P169" s="250"/>
      <c r="Q169" s="251"/>
      <c r="R169" s="252"/>
    </row>
    <row r="170" spans="1:18" ht="12.75">
      <c r="A170" s="224"/>
      <c r="B170" s="228"/>
      <c r="C170" s="243"/>
      <c r="D170" s="258"/>
      <c r="E170" s="286" t="str">
        <f>Translations!$B$80</f>
        <v>Tytuł:</v>
      </c>
      <c r="F170" s="421"/>
      <c r="G170" s="422"/>
      <c r="H170" s="422"/>
      <c r="I170" s="422"/>
      <c r="J170" s="422"/>
      <c r="K170" s="422"/>
      <c r="L170" s="423"/>
      <c r="M170" s="237"/>
      <c r="R170" s="267" t="b">
        <f>Q165</f>
        <v>0</v>
      </c>
    </row>
    <row r="171" spans="1:18" ht="12.75">
      <c r="A171" s="224"/>
      <c r="B171" s="228"/>
      <c r="C171" s="243"/>
      <c r="D171" s="258"/>
      <c r="E171" s="286" t="str">
        <f>Translations!$B$574</f>
        <v>Opis:</v>
      </c>
      <c r="F171" s="443"/>
      <c r="G171" s="425"/>
      <c r="H171" s="425"/>
      <c r="I171" s="425"/>
      <c r="J171" s="425"/>
      <c r="K171" s="425"/>
      <c r="L171" s="426"/>
      <c r="M171" s="237"/>
      <c r="O171" s="268"/>
      <c r="R171" s="267" t="b">
        <f>R170</f>
        <v>0</v>
      </c>
    </row>
    <row r="172" spans="1:18" ht="12.75">
      <c r="A172" s="224"/>
      <c r="B172" s="228"/>
      <c r="C172" s="243"/>
      <c r="D172" s="258"/>
      <c r="E172" s="235"/>
      <c r="F172" s="427"/>
      <c r="G172" s="428"/>
      <c r="H172" s="428"/>
      <c r="I172" s="428"/>
      <c r="J172" s="428"/>
      <c r="K172" s="428"/>
      <c r="L172" s="429"/>
      <c r="M172" s="237"/>
      <c r="R172" s="267" t="b">
        <f aca="true" t="shared" si="9" ref="R172:R178">R171</f>
        <v>0</v>
      </c>
    </row>
    <row r="173" spans="1:18" ht="12.75">
      <c r="A173" s="224"/>
      <c r="B173" s="228"/>
      <c r="C173" s="243"/>
      <c r="D173" s="258"/>
      <c r="E173" s="235"/>
      <c r="F173" s="427"/>
      <c r="G173" s="428"/>
      <c r="H173" s="428"/>
      <c r="I173" s="428"/>
      <c r="J173" s="428"/>
      <c r="K173" s="428"/>
      <c r="L173" s="429"/>
      <c r="M173" s="237"/>
      <c r="R173" s="267" t="b">
        <f t="shared" si="9"/>
        <v>0</v>
      </c>
    </row>
    <row r="174" spans="1:18" ht="12.75">
      <c r="A174" s="224"/>
      <c r="B174" s="228"/>
      <c r="C174" s="243"/>
      <c r="D174" s="258"/>
      <c r="E174" s="235"/>
      <c r="F174" s="427"/>
      <c r="G174" s="428"/>
      <c r="H174" s="428"/>
      <c r="I174" s="428"/>
      <c r="J174" s="428"/>
      <c r="K174" s="428"/>
      <c r="L174" s="429"/>
      <c r="M174" s="237"/>
      <c r="R174" s="267" t="b">
        <f t="shared" si="9"/>
        <v>0</v>
      </c>
    </row>
    <row r="175" spans="1:18" ht="12.75">
      <c r="A175" s="224"/>
      <c r="B175" s="228"/>
      <c r="C175" s="243"/>
      <c r="D175" s="258"/>
      <c r="E175" s="235"/>
      <c r="F175" s="427"/>
      <c r="G175" s="428"/>
      <c r="H175" s="428"/>
      <c r="I175" s="428"/>
      <c r="J175" s="428"/>
      <c r="K175" s="428"/>
      <c r="L175" s="429"/>
      <c r="M175" s="237"/>
      <c r="R175" s="267" t="b">
        <f t="shared" si="9"/>
        <v>0</v>
      </c>
    </row>
    <row r="176" spans="1:18" ht="12.75">
      <c r="A176" s="224"/>
      <c r="B176" s="228"/>
      <c r="C176" s="243"/>
      <c r="D176" s="258"/>
      <c r="E176" s="235"/>
      <c r="F176" s="427"/>
      <c r="G176" s="428"/>
      <c r="H176" s="428"/>
      <c r="I176" s="428"/>
      <c r="J176" s="428"/>
      <c r="K176" s="428"/>
      <c r="L176" s="429"/>
      <c r="M176" s="237"/>
      <c r="R176" s="267" t="b">
        <f t="shared" si="9"/>
        <v>0</v>
      </c>
    </row>
    <row r="177" spans="1:18" ht="12.75">
      <c r="A177" s="224"/>
      <c r="B177" s="228"/>
      <c r="C177" s="243"/>
      <c r="D177" s="258"/>
      <c r="E177" s="235"/>
      <c r="F177" s="427"/>
      <c r="G177" s="428"/>
      <c r="H177" s="428"/>
      <c r="I177" s="428"/>
      <c r="J177" s="428"/>
      <c r="K177" s="428"/>
      <c r="L177" s="429"/>
      <c r="M177" s="237"/>
      <c r="R177" s="267" t="b">
        <f t="shared" si="9"/>
        <v>0</v>
      </c>
    </row>
    <row r="178" spans="1:18" ht="12.75">
      <c r="A178" s="224"/>
      <c r="B178" s="228"/>
      <c r="C178" s="243"/>
      <c r="D178" s="258"/>
      <c r="E178" s="235"/>
      <c r="F178" s="430"/>
      <c r="G178" s="431"/>
      <c r="H178" s="431"/>
      <c r="I178" s="431"/>
      <c r="J178" s="431"/>
      <c r="K178" s="431"/>
      <c r="L178" s="432"/>
      <c r="M178" s="237"/>
      <c r="R178" s="267" t="b">
        <f t="shared" si="9"/>
        <v>0</v>
      </c>
    </row>
    <row r="179" spans="1:13" ht="13.5" thickBot="1">
      <c r="A179" s="224"/>
      <c r="B179" s="228"/>
      <c r="C179" s="256"/>
      <c r="D179" s="257"/>
      <c r="E179" s="269"/>
      <c r="F179" s="270"/>
      <c r="G179" s="271"/>
      <c r="H179" s="271"/>
      <c r="I179" s="271"/>
      <c r="J179" s="271"/>
      <c r="K179" s="271"/>
      <c r="L179" s="271"/>
      <c r="M179" s="237"/>
    </row>
    <row r="180" spans="1:13" ht="12.75">
      <c r="A180" s="224"/>
      <c r="B180" s="228"/>
      <c r="C180" s="228"/>
      <c r="D180" s="228"/>
      <c r="E180" s="228"/>
      <c r="F180" s="228"/>
      <c r="G180" s="228"/>
      <c r="H180" s="228"/>
      <c r="I180" s="228"/>
      <c r="J180" s="228"/>
      <c r="K180" s="228"/>
      <c r="L180" s="228"/>
      <c r="M180" s="237"/>
    </row>
    <row r="181" spans="1:33" ht="12.75">
      <c r="A181" s="272"/>
      <c r="B181" s="287"/>
      <c r="C181" s="249"/>
      <c r="D181" s="236"/>
      <c r="E181" s="273" t="str">
        <f>Translations!$B$576</f>
        <v>Jeżeli istnieje taka potrzeba to kolejne sekcje mogą być dodane przez kopiowanie i wklejenie ostatniej sekcji.</v>
      </c>
      <c r="F181" s="263"/>
      <c r="G181" s="274"/>
      <c r="H181" s="274"/>
      <c r="I181" s="274"/>
      <c r="J181" s="274"/>
      <c r="K181" s="274"/>
      <c r="L181" s="274"/>
      <c r="M181" s="287"/>
      <c r="T181" s="253"/>
      <c r="U181" s="253"/>
      <c r="V181" s="253"/>
      <c r="W181" s="253"/>
      <c r="X181" s="253"/>
      <c r="Y181" s="253"/>
      <c r="Z181" s="253"/>
      <c r="AA181" s="253"/>
      <c r="AB181" s="253"/>
      <c r="AC181" s="253"/>
      <c r="AD181" s="253"/>
      <c r="AE181" s="253"/>
      <c r="AF181" s="253"/>
      <c r="AG181" s="253"/>
    </row>
    <row r="182" spans="1:33" ht="12.75">
      <c r="A182" s="272"/>
      <c r="B182" s="287"/>
      <c r="C182" s="249"/>
      <c r="D182" s="236"/>
      <c r="E182" s="273"/>
      <c r="F182" s="263"/>
      <c r="G182" s="274"/>
      <c r="H182" s="274"/>
      <c r="I182" s="274"/>
      <c r="J182" s="274"/>
      <c r="K182" s="274"/>
      <c r="L182" s="274"/>
      <c r="M182" s="287"/>
      <c r="T182" s="253"/>
      <c r="U182" s="253"/>
      <c r="V182" s="253"/>
      <c r="W182" s="253"/>
      <c r="X182" s="253"/>
      <c r="Y182" s="253"/>
      <c r="Z182" s="253"/>
      <c r="AA182" s="253"/>
      <c r="AB182" s="253"/>
      <c r="AC182" s="253"/>
      <c r="AD182" s="253"/>
      <c r="AE182" s="253"/>
      <c r="AF182" s="253"/>
      <c r="AG182" s="253"/>
    </row>
    <row r="183" spans="1:14" ht="12.75">
      <c r="A183" s="135"/>
      <c r="B183" s="274"/>
      <c r="C183" s="274"/>
      <c r="D183" s="410" t="str">
        <f>Translations!$B$589</f>
        <v>&lt;&lt;&lt;Kliknij tu, aby przejść do sekcji 5 "Dodatkowe informacje" &gt;&gt;&gt;</v>
      </c>
      <c r="E183" s="410"/>
      <c r="F183" s="410"/>
      <c r="G183" s="410"/>
      <c r="H183" s="411"/>
      <c r="I183" s="411"/>
      <c r="J183" s="274"/>
      <c r="K183" s="274"/>
      <c r="L183" s="274"/>
      <c r="M183" s="274"/>
      <c r="N183" s="274"/>
    </row>
    <row r="184" spans="1:12" ht="12.75">
      <c r="A184" s="275"/>
      <c r="B184" s="235"/>
      <c r="C184" s="235"/>
      <c r="D184" s="235"/>
      <c r="E184" s="235"/>
      <c r="F184" s="235"/>
      <c r="G184" s="235"/>
      <c r="H184" s="235"/>
      <c r="I184" s="235"/>
      <c r="J184" s="235"/>
      <c r="K184" s="235"/>
      <c r="L184" s="235"/>
    </row>
    <row r="185" ht="12.75" hidden="1">
      <c r="A185" s="272" t="s">
        <v>666</v>
      </c>
    </row>
    <row r="186" spans="1:33" s="222" customFormat="1" ht="12.75" hidden="1">
      <c r="A186" s="272" t="s">
        <v>666</v>
      </c>
      <c r="B186" s="221"/>
      <c r="C186" s="221"/>
      <c r="D186" s="221"/>
      <c r="E186" s="221"/>
      <c r="F186" s="221"/>
      <c r="G186" s="221"/>
      <c r="H186" s="221"/>
      <c r="I186" s="221"/>
      <c r="J186" s="221"/>
      <c r="K186" s="221"/>
      <c r="L186" s="221"/>
      <c r="M186" s="235"/>
      <c r="N186" s="276" t="s">
        <v>722</v>
      </c>
      <c r="S186" s="223"/>
      <c r="T186" s="223"/>
      <c r="U186" s="223"/>
      <c r="V186" s="223"/>
      <c r="W186" s="223"/>
      <c r="X186" s="223"/>
      <c r="Y186" s="223"/>
      <c r="Z186" s="223"/>
      <c r="AA186" s="223"/>
      <c r="AB186" s="223"/>
      <c r="AC186" s="223"/>
      <c r="AD186" s="223"/>
      <c r="AE186" s="223"/>
      <c r="AF186" s="223"/>
      <c r="AG186" s="223"/>
    </row>
  </sheetData>
  <sheetProtection sheet="1" objects="1" scenarios="1" formatCells="0" formatColumns="0" formatRows="0"/>
  <mergeCells count="144">
    <mergeCell ref="C3:I3"/>
    <mergeCell ref="J3:L3"/>
    <mergeCell ref="D5:L5"/>
    <mergeCell ref="E7:L7"/>
    <mergeCell ref="E15:L15"/>
    <mergeCell ref="E16:L16"/>
    <mergeCell ref="E18:L18"/>
    <mergeCell ref="E21:G21"/>
    <mergeCell ref="I23:J23"/>
    <mergeCell ref="E8:L8"/>
    <mergeCell ref="F9:L9"/>
    <mergeCell ref="F10:L10"/>
    <mergeCell ref="F11:L11"/>
    <mergeCell ref="F12:L12"/>
    <mergeCell ref="E13:L13"/>
    <mergeCell ref="E24:L24"/>
    <mergeCell ref="E25:K25"/>
    <mergeCell ref="F26:L26"/>
    <mergeCell ref="F27:L27"/>
    <mergeCell ref="F28:L28"/>
    <mergeCell ref="F29:L29"/>
    <mergeCell ref="F30:L30"/>
    <mergeCell ref="F31:L31"/>
    <mergeCell ref="F32:L32"/>
    <mergeCell ref="F33:L33"/>
    <mergeCell ref="F34:L34"/>
    <mergeCell ref="E37:G37"/>
    <mergeCell ref="I39:J39"/>
    <mergeCell ref="E40:L40"/>
    <mergeCell ref="E41:K41"/>
    <mergeCell ref="F42:L42"/>
    <mergeCell ref="F43:L43"/>
    <mergeCell ref="F44:L44"/>
    <mergeCell ref="F177:L177"/>
    <mergeCell ref="F178:L178"/>
    <mergeCell ref="D183:I183"/>
    <mergeCell ref="F45:L45"/>
    <mergeCell ref="F46:L46"/>
    <mergeCell ref="F47:L47"/>
    <mergeCell ref="F48:L48"/>
    <mergeCell ref="F49:L49"/>
    <mergeCell ref="F50:L50"/>
    <mergeCell ref="F171:L171"/>
    <mergeCell ref="F172:L172"/>
    <mergeCell ref="F173:L173"/>
    <mergeCell ref="F174:L174"/>
    <mergeCell ref="F175:L175"/>
    <mergeCell ref="F176:L176"/>
    <mergeCell ref="F162:L162"/>
    <mergeCell ref="E165:G165"/>
    <mergeCell ref="I167:J167"/>
    <mergeCell ref="E168:L168"/>
    <mergeCell ref="E169:K169"/>
    <mergeCell ref="F170:L170"/>
    <mergeCell ref="F156:L156"/>
    <mergeCell ref="F157:L157"/>
    <mergeCell ref="F158:L158"/>
    <mergeCell ref="F159:L159"/>
    <mergeCell ref="F160:L160"/>
    <mergeCell ref="F161:L161"/>
    <mergeCell ref="E149:G149"/>
    <mergeCell ref="I151:J151"/>
    <mergeCell ref="E152:L152"/>
    <mergeCell ref="E153:K153"/>
    <mergeCell ref="F154:L154"/>
    <mergeCell ref="F155:L155"/>
    <mergeCell ref="F141:L141"/>
    <mergeCell ref="F142:L142"/>
    <mergeCell ref="F143:L143"/>
    <mergeCell ref="F144:L144"/>
    <mergeCell ref="F145:L145"/>
    <mergeCell ref="F146:L146"/>
    <mergeCell ref="I135:J135"/>
    <mergeCell ref="E136:L136"/>
    <mergeCell ref="E137:K137"/>
    <mergeCell ref="F138:L138"/>
    <mergeCell ref="F139:L139"/>
    <mergeCell ref="F140:L140"/>
    <mergeCell ref="F126:L126"/>
    <mergeCell ref="F127:L127"/>
    <mergeCell ref="F128:L128"/>
    <mergeCell ref="F129:L129"/>
    <mergeCell ref="F130:L130"/>
    <mergeCell ref="E133:G133"/>
    <mergeCell ref="E120:L120"/>
    <mergeCell ref="E121:K121"/>
    <mergeCell ref="F122:L122"/>
    <mergeCell ref="F123:L123"/>
    <mergeCell ref="F124:L124"/>
    <mergeCell ref="F125:L125"/>
    <mergeCell ref="F111:L111"/>
    <mergeCell ref="F112:L112"/>
    <mergeCell ref="F113:L113"/>
    <mergeCell ref="F114:L114"/>
    <mergeCell ref="E117:G117"/>
    <mergeCell ref="I119:J119"/>
    <mergeCell ref="E105:K105"/>
    <mergeCell ref="F106:L106"/>
    <mergeCell ref="F107:L107"/>
    <mergeCell ref="F108:L108"/>
    <mergeCell ref="F109:L109"/>
    <mergeCell ref="F110:L110"/>
    <mergeCell ref="F96:L96"/>
    <mergeCell ref="F97:L97"/>
    <mergeCell ref="F98:L98"/>
    <mergeCell ref="E101:G101"/>
    <mergeCell ref="I103:J103"/>
    <mergeCell ref="E104:L104"/>
    <mergeCell ref="F90:L90"/>
    <mergeCell ref="F91:L91"/>
    <mergeCell ref="F92:L92"/>
    <mergeCell ref="F93:L93"/>
    <mergeCell ref="F94:L94"/>
    <mergeCell ref="F95:L95"/>
    <mergeCell ref="F81:L81"/>
    <mergeCell ref="F82:L82"/>
    <mergeCell ref="E85:G85"/>
    <mergeCell ref="I87:J87"/>
    <mergeCell ref="E88:L88"/>
    <mergeCell ref="E89:K89"/>
    <mergeCell ref="F75:L75"/>
    <mergeCell ref="F76:L76"/>
    <mergeCell ref="F77:L77"/>
    <mergeCell ref="F78:L78"/>
    <mergeCell ref="F79:L79"/>
    <mergeCell ref="F80:L80"/>
    <mergeCell ref="F66:L66"/>
    <mergeCell ref="E69:G69"/>
    <mergeCell ref="I71:J71"/>
    <mergeCell ref="E72:L72"/>
    <mergeCell ref="E73:K73"/>
    <mergeCell ref="F74:L74"/>
    <mergeCell ref="F60:L60"/>
    <mergeCell ref="F61:L61"/>
    <mergeCell ref="F62:L62"/>
    <mergeCell ref="F63:L63"/>
    <mergeCell ref="F64:L64"/>
    <mergeCell ref="F65:L65"/>
    <mergeCell ref="E53:G53"/>
    <mergeCell ref="I55:J55"/>
    <mergeCell ref="E56:L56"/>
    <mergeCell ref="E57:K57"/>
    <mergeCell ref="F58:L58"/>
    <mergeCell ref="F59:L59"/>
  </mergeCells>
  <conditionalFormatting sqref="H21">
    <cfRule type="expression" priority="71" dxfId="2" stopIfTrue="1">
      <formula>$Q21=TRUE</formula>
    </cfRule>
  </conditionalFormatting>
  <conditionalFormatting sqref="J21 I23:J23 F26:L27 F28 I39:J39 F42:L43 F44 I55:J55 F58:L59 F60 I71:J71 F74:L75 F76 I87:J87 F90:L91 F92 I103:J103 F106:L107 F108 I119:J119 F122:L123 F124 I135:J135 F138:L139 F140 I151:J151 F154:L155 F156 I167:J167 F170:L171 F172">
    <cfRule type="expression" priority="70" dxfId="2" stopIfTrue="1">
      <formula>$R21=TRUE</formula>
    </cfRule>
  </conditionalFormatting>
  <conditionalFormatting sqref="F29:F34">
    <cfRule type="expression" priority="69" dxfId="2" stopIfTrue="1">
      <formula>$R29=TRUE</formula>
    </cfRule>
  </conditionalFormatting>
  <conditionalFormatting sqref="H37">
    <cfRule type="expression" priority="68" dxfId="2" stopIfTrue="1">
      <formula>$Q37=TRUE</formula>
    </cfRule>
  </conditionalFormatting>
  <conditionalFormatting sqref="J37">
    <cfRule type="expression" priority="67" dxfId="2" stopIfTrue="1">
      <formula>$R37=TRUE</formula>
    </cfRule>
  </conditionalFormatting>
  <conditionalFormatting sqref="F45:F50">
    <cfRule type="expression" priority="66" dxfId="2" stopIfTrue="1">
      <formula>$R45=TRUE</formula>
    </cfRule>
  </conditionalFormatting>
  <conditionalFormatting sqref="I39:J39">
    <cfRule type="expression" priority="41" dxfId="2" stopIfTrue="1">
      <formula>$R39=TRUE</formula>
    </cfRule>
  </conditionalFormatting>
  <conditionalFormatting sqref="H53">
    <cfRule type="expression" priority="32" dxfId="2" stopIfTrue="1">
      <formula>$Q53=TRUE</formula>
    </cfRule>
  </conditionalFormatting>
  <conditionalFormatting sqref="J53">
    <cfRule type="expression" priority="31" dxfId="2" stopIfTrue="1">
      <formula>$R53=TRUE</formula>
    </cfRule>
  </conditionalFormatting>
  <conditionalFormatting sqref="F61:F66">
    <cfRule type="expression" priority="30" dxfId="2" stopIfTrue="1">
      <formula>$R61=TRUE</formula>
    </cfRule>
  </conditionalFormatting>
  <conditionalFormatting sqref="I55:J55">
    <cfRule type="expression" priority="29" dxfId="2" stopIfTrue="1">
      <formula>$R55=TRUE</formula>
    </cfRule>
  </conditionalFormatting>
  <conditionalFormatting sqref="H69">
    <cfRule type="expression" priority="28" dxfId="2" stopIfTrue="1">
      <formula>$Q69=TRUE</formula>
    </cfRule>
  </conditionalFormatting>
  <conditionalFormatting sqref="J69">
    <cfRule type="expression" priority="27" dxfId="2" stopIfTrue="1">
      <formula>$R69=TRUE</formula>
    </cfRule>
  </conditionalFormatting>
  <conditionalFormatting sqref="F77:F82">
    <cfRule type="expression" priority="26" dxfId="2" stopIfTrue="1">
      <formula>$R77=TRUE</formula>
    </cfRule>
  </conditionalFormatting>
  <conditionalFormatting sqref="I71:J71">
    <cfRule type="expression" priority="25" dxfId="2" stopIfTrue="1">
      <formula>$R71=TRUE</formula>
    </cfRule>
  </conditionalFormatting>
  <conditionalFormatting sqref="H85">
    <cfRule type="expression" priority="24" dxfId="2" stopIfTrue="1">
      <formula>$Q85=TRUE</formula>
    </cfRule>
  </conditionalFormatting>
  <conditionalFormatting sqref="J85">
    <cfRule type="expression" priority="23" dxfId="2" stopIfTrue="1">
      <formula>$R85=TRUE</formula>
    </cfRule>
  </conditionalFormatting>
  <conditionalFormatting sqref="F93:F98">
    <cfRule type="expression" priority="22" dxfId="2" stopIfTrue="1">
      <formula>$R93=TRUE</formula>
    </cfRule>
  </conditionalFormatting>
  <conditionalFormatting sqref="I87:J87">
    <cfRule type="expression" priority="21" dxfId="2" stopIfTrue="1">
      <formula>$R87=TRUE</formula>
    </cfRule>
  </conditionalFormatting>
  <conditionalFormatting sqref="H101">
    <cfRule type="expression" priority="20" dxfId="2" stopIfTrue="1">
      <formula>$Q101=TRUE</formula>
    </cfRule>
  </conditionalFormatting>
  <conditionalFormatting sqref="J101">
    <cfRule type="expression" priority="19" dxfId="2" stopIfTrue="1">
      <formula>$R101=TRUE</formula>
    </cfRule>
  </conditionalFormatting>
  <conditionalFormatting sqref="F109:F114">
    <cfRule type="expression" priority="18" dxfId="2" stopIfTrue="1">
      <formula>$R109=TRUE</formula>
    </cfRule>
  </conditionalFormatting>
  <conditionalFormatting sqref="I103:J103">
    <cfRule type="expression" priority="17" dxfId="2" stopIfTrue="1">
      <formula>$R103=TRUE</formula>
    </cfRule>
  </conditionalFormatting>
  <conditionalFormatting sqref="H117">
    <cfRule type="expression" priority="16" dxfId="2" stopIfTrue="1">
      <formula>$Q117=TRUE</formula>
    </cfRule>
  </conditionalFormatting>
  <conditionalFormatting sqref="J117">
    <cfRule type="expression" priority="15" dxfId="2" stopIfTrue="1">
      <formula>$R117=TRUE</formula>
    </cfRule>
  </conditionalFormatting>
  <conditionalFormatting sqref="F125:F130">
    <cfRule type="expression" priority="14" dxfId="2" stopIfTrue="1">
      <formula>$R125=TRUE</formula>
    </cfRule>
  </conditionalFormatting>
  <conditionalFormatting sqref="I119:J119">
    <cfRule type="expression" priority="13" dxfId="2" stopIfTrue="1">
      <formula>$R119=TRUE</formula>
    </cfRule>
  </conditionalFormatting>
  <conditionalFormatting sqref="H133">
    <cfRule type="expression" priority="12" dxfId="2" stopIfTrue="1">
      <formula>$Q133=TRUE</formula>
    </cfRule>
  </conditionalFormatting>
  <conditionalFormatting sqref="J133">
    <cfRule type="expression" priority="11" dxfId="2" stopIfTrue="1">
      <formula>$R133=TRUE</formula>
    </cfRule>
  </conditionalFormatting>
  <conditionalFormatting sqref="F141:F146">
    <cfRule type="expression" priority="10" dxfId="2" stopIfTrue="1">
      <formula>$R141=TRUE</formula>
    </cfRule>
  </conditionalFormatting>
  <conditionalFormatting sqref="I135:J135">
    <cfRule type="expression" priority="9" dxfId="2" stopIfTrue="1">
      <formula>$R135=TRUE</formula>
    </cfRule>
  </conditionalFormatting>
  <conditionalFormatting sqref="H149">
    <cfRule type="expression" priority="8" dxfId="2" stopIfTrue="1">
      <formula>$Q149=TRUE</formula>
    </cfRule>
  </conditionalFormatting>
  <conditionalFormatting sqref="J149">
    <cfRule type="expression" priority="7" dxfId="2" stopIfTrue="1">
      <formula>$R149=TRUE</formula>
    </cfRule>
  </conditionalFormatting>
  <conditionalFormatting sqref="F157:F162">
    <cfRule type="expression" priority="6" dxfId="2" stopIfTrue="1">
      <formula>$R157=TRUE</formula>
    </cfRule>
  </conditionalFormatting>
  <conditionalFormatting sqref="I151:J151">
    <cfRule type="expression" priority="5" dxfId="2" stopIfTrue="1">
      <formula>$R151=TRUE</formula>
    </cfRule>
  </conditionalFormatting>
  <conditionalFormatting sqref="H165">
    <cfRule type="expression" priority="4" dxfId="2" stopIfTrue="1">
      <formula>$Q165=TRUE</formula>
    </cfRule>
  </conditionalFormatting>
  <conditionalFormatting sqref="J165">
    <cfRule type="expression" priority="3" dxfId="2" stopIfTrue="1">
      <formula>$R165=TRUE</formula>
    </cfRule>
  </conditionalFormatting>
  <conditionalFormatting sqref="F173:F178">
    <cfRule type="expression" priority="2" dxfId="2" stopIfTrue="1">
      <formula>$R173=TRUE</formula>
    </cfRule>
  </conditionalFormatting>
  <conditionalFormatting sqref="I167:J167">
    <cfRule type="expression" priority="1" dxfId="2" stopIfTrue="1">
      <formula>$R167=TRUE</formula>
    </cfRule>
  </conditionalFormatting>
  <dataValidations count="2">
    <dataValidation type="list" allowBlank="1" showInputMessage="1" showErrorMessage="1" sqref="H21 H37 H53 H69 H85 H101 H117 H133 H149 H165">
      <formula1>TrueFalse</formula1>
    </dataValidation>
    <dataValidation type="list" allowBlank="1" showInputMessage="1" showErrorMessage="1" sqref="I23:J23 I39:J39 I55:J55 I71:J71 I87:J87 I103:J103 I119:J119 I135:J135 I151:J151 I167:J167">
      <formula1>EUconst_DeviationsReasonsVer</formula1>
    </dataValidation>
  </dataValidations>
  <hyperlinks>
    <hyperlink ref="D183:G183" location="'Emissions overview'!A1" display="&lt;&lt;&lt; Click here to proceed to section 4 &quot;Information about the monitoring plan&quot; &gt;&gt;&gt;"/>
    <hyperlink ref="D183:I183" location="JUMP_D" display="&lt;&lt;&lt; Click here to proceed to section 5 &quot;MS specific further information&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showGridLines="0" view="pageBreakPreview" zoomScale="175" zoomScaleSheetLayoutView="175" zoomScalePageLayoutView="0" workbookViewId="0" topLeftCell="A1">
      <selection activeCell="C6" sqref="C6"/>
    </sheetView>
  </sheetViews>
  <sheetFormatPr defaultColWidth="11.421875" defaultRowHeight="12.75"/>
  <cols>
    <col min="1" max="1" width="3.140625" style="76" customWidth="1"/>
    <col min="2" max="2" width="4.140625" style="76" customWidth="1"/>
    <col min="3" max="3" width="11.28125" style="76" customWidth="1"/>
    <col min="4" max="4" width="10.8515625" style="76" customWidth="1"/>
    <col min="5" max="6" width="13.57421875" style="76" customWidth="1"/>
    <col min="7" max="7" width="10.421875" style="76" customWidth="1"/>
    <col min="8" max="8" width="11.140625" style="76" customWidth="1"/>
    <col min="9" max="10" width="13.57421875" style="76" customWidth="1"/>
    <col min="11" max="16384" width="11.421875" style="76" customWidth="1"/>
  </cols>
  <sheetData>
    <row r="1" spans="2:6" ht="12.75">
      <c r="B1" s="121"/>
      <c r="C1" s="120"/>
      <c r="D1" s="120"/>
      <c r="E1" s="119"/>
      <c r="F1" s="119"/>
    </row>
    <row r="2" spans="2:10" ht="18">
      <c r="B2" s="445" t="str">
        <f>Translations!$B$4</f>
        <v>Informacje dodatkowe</v>
      </c>
      <c r="C2" s="445"/>
      <c r="D2" s="445"/>
      <c r="E2" s="445"/>
      <c r="F2" s="445"/>
      <c r="G2" s="445"/>
      <c r="H2" s="445"/>
      <c r="I2" s="445"/>
      <c r="J2" s="445"/>
    </row>
    <row r="3" spans="2:6" ht="12.75">
      <c r="B3" s="121"/>
      <c r="C3" s="120"/>
      <c r="D3" s="120"/>
      <c r="E3" s="119"/>
      <c r="F3" s="119"/>
    </row>
    <row r="4" spans="2:10" ht="15.75">
      <c r="B4" s="106">
        <v>5</v>
      </c>
      <c r="C4" s="79" t="str">
        <f>Translations!$B$97</f>
        <v>Uwagi</v>
      </c>
      <c r="D4" s="79"/>
      <c r="E4" s="79"/>
      <c r="F4" s="79"/>
      <c r="G4" s="79"/>
      <c r="H4" s="79"/>
      <c r="I4" s="79"/>
      <c r="J4" s="79"/>
    </row>
    <row r="6" ht="12.75">
      <c r="B6" s="101" t="str">
        <f>Translations!$B$98</f>
        <v>Miejsce na dalsze uwagi:</v>
      </c>
    </row>
    <row r="7" spans="2:10" ht="12.75">
      <c r="B7" s="115"/>
      <c r="C7" s="114"/>
      <c r="D7" s="114"/>
      <c r="E7" s="114"/>
      <c r="F7" s="114"/>
      <c r="G7" s="114"/>
      <c r="H7" s="114"/>
      <c r="I7" s="114"/>
      <c r="J7" s="113"/>
    </row>
    <row r="8" spans="1:10" ht="15.75">
      <c r="A8" s="100"/>
      <c r="B8" s="112"/>
      <c r="C8" s="111"/>
      <c r="D8" s="111"/>
      <c r="E8" s="111"/>
      <c r="F8" s="111"/>
      <c r="G8" s="111"/>
      <c r="H8" s="111"/>
      <c r="I8" s="111"/>
      <c r="J8" s="110"/>
    </row>
    <row r="9" spans="2:10" ht="12.75">
      <c r="B9" s="112"/>
      <c r="C9" s="111"/>
      <c r="D9" s="111"/>
      <c r="E9" s="111"/>
      <c r="F9" s="111"/>
      <c r="G9" s="111"/>
      <c r="H9" s="111"/>
      <c r="I9" s="111"/>
      <c r="J9" s="110"/>
    </row>
    <row r="10" spans="2:10" ht="12.75">
      <c r="B10" s="112"/>
      <c r="C10" s="111"/>
      <c r="D10" s="111"/>
      <c r="E10" s="111"/>
      <c r="F10" s="111"/>
      <c r="G10" s="111"/>
      <c r="H10" s="111"/>
      <c r="I10" s="111"/>
      <c r="J10" s="110"/>
    </row>
    <row r="11" spans="2:10" ht="12.75">
      <c r="B11" s="112"/>
      <c r="C11" s="111"/>
      <c r="D11" s="111"/>
      <c r="E11" s="111"/>
      <c r="F11" s="111"/>
      <c r="G11" s="111"/>
      <c r="H11" s="111"/>
      <c r="I11" s="111"/>
      <c r="J11" s="110"/>
    </row>
    <row r="12" spans="2:10" ht="12.75">
      <c r="B12" s="112"/>
      <c r="C12" s="111"/>
      <c r="D12" s="111"/>
      <c r="E12" s="111"/>
      <c r="F12" s="111"/>
      <c r="G12" s="111"/>
      <c r="H12" s="111"/>
      <c r="I12" s="111"/>
      <c r="J12" s="110"/>
    </row>
    <row r="13" spans="2:10" ht="12.75">
      <c r="B13" s="112"/>
      <c r="C13" s="111"/>
      <c r="D13" s="111"/>
      <c r="E13" s="111"/>
      <c r="F13" s="111"/>
      <c r="G13" s="111"/>
      <c r="H13" s="111"/>
      <c r="I13" s="111"/>
      <c r="J13" s="110"/>
    </row>
    <row r="14" spans="2:10" ht="12.75">
      <c r="B14" s="112"/>
      <c r="C14" s="111"/>
      <c r="D14" s="111"/>
      <c r="E14" s="111"/>
      <c r="F14" s="111"/>
      <c r="G14" s="111"/>
      <c r="H14" s="111"/>
      <c r="I14" s="111"/>
      <c r="J14" s="110"/>
    </row>
    <row r="15" spans="2:10" ht="12.75">
      <c r="B15" s="112"/>
      <c r="C15" s="111"/>
      <c r="D15" s="111"/>
      <c r="E15" s="111"/>
      <c r="F15" s="111"/>
      <c r="G15" s="111"/>
      <c r="H15" s="111"/>
      <c r="I15" s="111"/>
      <c r="J15" s="110"/>
    </row>
    <row r="16" spans="2:10" ht="12.75">
      <c r="B16" s="112"/>
      <c r="C16" s="111"/>
      <c r="D16" s="111"/>
      <c r="E16" s="111"/>
      <c r="F16" s="111"/>
      <c r="G16" s="111"/>
      <c r="H16" s="111"/>
      <c r="I16" s="111"/>
      <c r="J16" s="110"/>
    </row>
    <row r="17" spans="2:10" ht="12.75">
      <c r="B17" s="112"/>
      <c r="C17" s="111"/>
      <c r="D17" s="111"/>
      <c r="E17" s="111"/>
      <c r="F17" s="111"/>
      <c r="G17" s="111"/>
      <c r="H17" s="111"/>
      <c r="I17" s="111"/>
      <c r="J17" s="110"/>
    </row>
    <row r="18" spans="2:10" ht="12.75">
      <c r="B18" s="112"/>
      <c r="C18" s="111"/>
      <c r="D18" s="111"/>
      <c r="E18" s="111"/>
      <c r="F18" s="111"/>
      <c r="G18" s="111"/>
      <c r="H18" s="111"/>
      <c r="I18" s="111"/>
      <c r="J18" s="110"/>
    </row>
    <row r="19" spans="2:10" ht="12.75">
      <c r="B19" s="112"/>
      <c r="C19" s="111"/>
      <c r="D19" s="111"/>
      <c r="E19" s="111"/>
      <c r="F19" s="111"/>
      <c r="G19" s="111"/>
      <c r="H19" s="111"/>
      <c r="I19" s="111"/>
      <c r="J19" s="110"/>
    </row>
    <row r="20" spans="2:10" ht="12.75">
      <c r="B20" s="112"/>
      <c r="C20" s="111"/>
      <c r="D20" s="111"/>
      <c r="E20" s="111"/>
      <c r="F20" s="111"/>
      <c r="G20" s="111"/>
      <c r="H20" s="111"/>
      <c r="I20" s="111"/>
      <c r="J20" s="110"/>
    </row>
    <row r="21" spans="2:10" ht="12.75">
      <c r="B21" s="112"/>
      <c r="C21" s="111"/>
      <c r="D21" s="111"/>
      <c r="E21" s="111"/>
      <c r="F21" s="111"/>
      <c r="G21" s="111"/>
      <c r="H21" s="111"/>
      <c r="I21" s="111"/>
      <c r="J21" s="110"/>
    </row>
    <row r="22" spans="2:10" ht="12.75">
      <c r="B22" s="112"/>
      <c r="C22" s="111"/>
      <c r="D22" s="111"/>
      <c r="E22" s="111"/>
      <c r="F22" s="111"/>
      <c r="G22" s="111"/>
      <c r="H22" s="111"/>
      <c r="I22" s="111"/>
      <c r="J22" s="110"/>
    </row>
    <row r="23" spans="2:10" ht="12.75">
      <c r="B23" s="112"/>
      <c r="C23" s="111"/>
      <c r="D23" s="111"/>
      <c r="E23" s="111"/>
      <c r="F23" s="111"/>
      <c r="G23" s="111"/>
      <c r="H23" s="111"/>
      <c r="I23" s="111"/>
      <c r="J23" s="110"/>
    </row>
    <row r="24" spans="2:10" ht="12.75">
      <c r="B24" s="112"/>
      <c r="C24" s="111"/>
      <c r="D24" s="111"/>
      <c r="E24" s="111"/>
      <c r="F24" s="111"/>
      <c r="G24" s="111"/>
      <c r="H24" s="111"/>
      <c r="I24" s="111"/>
      <c r="J24" s="110"/>
    </row>
    <row r="25" spans="2:10" ht="12.75">
      <c r="B25" s="112"/>
      <c r="C25" s="111"/>
      <c r="D25" s="111"/>
      <c r="E25" s="111"/>
      <c r="F25" s="111"/>
      <c r="G25" s="111"/>
      <c r="H25" s="111"/>
      <c r="I25" s="111"/>
      <c r="J25" s="110"/>
    </row>
    <row r="26" spans="2:10" ht="12.75">
      <c r="B26" s="112"/>
      <c r="C26" s="111"/>
      <c r="D26" s="111"/>
      <c r="E26" s="111"/>
      <c r="F26" s="111"/>
      <c r="G26" s="111"/>
      <c r="H26" s="111"/>
      <c r="I26" s="111"/>
      <c r="J26" s="110"/>
    </row>
    <row r="27" spans="2:10" ht="12.75">
      <c r="B27" s="112"/>
      <c r="C27" s="111"/>
      <c r="D27" s="111"/>
      <c r="E27" s="111"/>
      <c r="F27" s="111"/>
      <c r="G27" s="111"/>
      <c r="H27" s="111"/>
      <c r="I27" s="111"/>
      <c r="J27" s="110"/>
    </row>
    <row r="28" spans="2:10" ht="12.75">
      <c r="B28" s="112"/>
      <c r="C28" s="111"/>
      <c r="D28" s="111"/>
      <c r="E28" s="111"/>
      <c r="F28" s="111"/>
      <c r="G28" s="111"/>
      <c r="H28" s="111"/>
      <c r="I28" s="111"/>
      <c r="J28" s="110"/>
    </row>
    <row r="29" spans="2:10" ht="12.75">
      <c r="B29" s="112"/>
      <c r="C29" s="111"/>
      <c r="D29" s="111"/>
      <c r="E29" s="111"/>
      <c r="F29" s="111"/>
      <c r="G29" s="111"/>
      <c r="H29" s="111"/>
      <c r="I29" s="111"/>
      <c r="J29" s="110"/>
    </row>
    <row r="30" spans="2:10" ht="12.75">
      <c r="B30" s="112"/>
      <c r="C30" s="111"/>
      <c r="D30" s="111"/>
      <c r="E30" s="111"/>
      <c r="F30" s="111"/>
      <c r="G30" s="111"/>
      <c r="H30" s="111"/>
      <c r="I30" s="111"/>
      <c r="J30" s="110"/>
    </row>
    <row r="31" spans="2:10" ht="12.75">
      <c r="B31" s="112"/>
      <c r="C31" s="111"/>
      <c r="D31" s="111"/>
      <c r="E31" s="111"/>
      <c r="F31" s="111"/>
      <c r="G31" s="111"/>
      <c r="H31" s="111"/>
      <c r="I31" s="111"/>
      <c r="J31" s="110"/>
    </row>
    <row r="32" spans="2:10" ht="12.75">
      <c r="B32" s="109"/>
      <c r="C32" s="108"/>
      <c r="D32" s="108"/>
      <c r="E32" s="108"/>
      <c r="F32" s="108"/>
      <c r="G32" s="108"/>
      <c r="H32" s="108"/>
      <c r="I32" s="108"/>
      <c r="J32" s="107"/>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Header>&amp;R&amp;D, &amp;T</oddHeader>
    <oddFooter>&amp;L&amp;F, &amp;A&amp;R&amp;P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43"/>
  <sheetViews>
    <sheetView zoomScalePageLayoutView="0" workbookViewId="0" topLeftCell="A328">
      <selection activeCell="D341" sqref="D341"/>
    </sheetView>
  </sheetViews>
  <sheetFormatPr defaultColWidth="11.421875" defaultRowHeight="12.75"/>
  <cols>
    <col min="1" max="1" width="23.140625" style="8" customWidth="1"/>
    <col min="2" max="16384" width="11.421875" style="8" customWidth="1"/>
  </cols>
  <sheetData>
    <row r="1" ht="12.75">
      <c r="A1" s="38" t="s">
        <v>693</v>
      </c>
    </row>
    <row r="2" ht="12.75">
      <c r="A2" s="75">
        <v>2013</v>
      </c>
    </row>
    <row r="3" ht="12.75">
      <c r="A3" s="75">
        <f>A2+1</f>
        <v>2014</v>
      </c>
    </row>
    <row r="4" ht="12.75">
      <c r="A4" s="75">
        <f aca="true" t="shared" si="0" ref="A4:A9">A3+1</f>
        <v>2015</v>
      </c>
    </row>
    <row r="5" ht="12.75">
      <c r="A5" s="75">
        <f t="shared" si="0"/>
        <v>2016</v>
      </c>
    </row>
    <row r="6" ht="12.75">
      <c r="A6" s="75">
        <f t="shared" si="0"/>
        <v>2017</v>
      </c>
    </row>
    <row r="7" ht="12.75">
      <c r="A7" s="75">
        <f t="shared" si="0"/>
        <v>2018</v>
      </c>
    </row>
    <row r="8" ht="12.75">
      <c r="A8" s="75">
        <f t="shared" si="0"/>
        <v>2019</v>
      </c>
    </row>
    <row r="9" ht="12.75">
      <c r="A9" s="75">
        <f t="shared" si="0"/>
        <v>2020</v>
      </c>
    </row>
    <row r="10" ht="12.75"/>
    <row r="11" ht="12.75">
      <c r="A11" s="38" t="s">
        <v>747</v>
      </c>
    </row>
    <row r="12" ht="12.75">
      <c r="A12" s="125" t="str">
        <f>Translations!$B$595</f>
        <v>Dotyczy</v>
      </c>
    </row>
    <row r="13" ht="12.75">
      <c r="A13" s="38" t="s">
        <v>749</v>
      </c>
    </row>
    <row r="14" ht="12.75">
      <c r="A14" s="125" t="str">
        <f>Translations!$B$596</f>
        <v>Nie dotyczy</v>
      </c>
    </row>
    <row r="15" ht="12.75">
      <c r="A15" s="38" t="s">
        <v>759</v>
      </c>
    </row>
    <row r="16" ht="12.75">
      <c r="A16" s="125" t="str">
        <f>Translations!$B$597</f>
        <v>Idź do: "Niezgodności"</v>
      </c>
    </row>
    <row r="17" ht="12.75">
      <c r="A17" s="38" t="s">
        <v>760</v>
      </c>
    </row>
    <row r="18" ht="12.75">
      <c r="A18" s="125" t="str">
        <f>Translations!$B$598</f>
        <v>Idź do: "Udoskonalenia"</v>
      </c>
    </row>
    <row r="19" ht="12.75">
      <c r="A19" s="38" t="s">
        <v>700</v>
      </c>
    </row>
    <row r="20" ht="12.75">
      <c r="A20" s="125" t="str">
        <f>Translations!$B$538</f>
        <v>eligible</v>
      </c>
    </row>
    <row r="21" ht="12.75">
      <c r="A21" s="38" t="s">
        <v>701</v>
      </c>
    </row>
    <row r="22" ht="12.75">
      <c r="A22" s="125" t="str">
        <f>Translations!$B$539</f>
        <v>not eligible</v>
      </c>
    </row>
    <row r="23" ht="12.75">
      <c r="A23" s="38" t="s">
        <v>702</v>
      </c>
    </row>
    <row r="24" ht="12.75">
      <c r="A24" s="125" t="str">
        <f>Translations!$B$540</f>
        <v>Number is different from input in section 5(a)!</v>
      </c>
    </row>
    <row r="25" ht="12.75">
      <c r="A25" s="38" t="s">
        <v>751</v>
      </c>
    </row>
    <row r="26" ht="12.75">
      <c r="A26" s="125"/>
    </row>
    <row r="27" ht="12.75">
      <c r="A27" s="125" t="str">
        <f>Translations!$B$599</f>
        <v>Technicznie niewykonalne</v>
      </c>
    </row>
    <row r="28" ht="12.75">
      <c r="A28" s="125" t="str">
        <f>Translations!$B$600</f>
        <v>Nieracjonalne koszty</v>
      </c>
    </row>
    <row r="29" ht="12.75">
      <c r="A29" s="125" t="str">
        <f>Translations!$B$601</f>
        <v>Obie (niewykonalność techniczna i kosztowa)</v>
      </c>
    </row>
    <row r="30" ht="12.75">
      <c r="A30" s="125" t="str">
        <f>Translations!$B$602</f>
        <v>Zalecenie nie jest ulepszeniam</v>
      </c>
    </row>
    <row r="31" ht="12.75">
      <c r="A31" s="125" t="str">
        <f>Translations!$B$603</f>
        <v>Inne</v>
      </c>
    </row>
    <row r="32" ht="12.75"/>
    <row r="33" ht="12.75">
      <c r="A33" s="38" t="s">
        <v>194</v>
      </c>
    </row>
    <row r="34" ht="12.75">
      <c r="A34" s="39" t="str">
        <f>Translations!$B$99</f>
        <v>Proszę wybrać</v>
      </c>
    </row>
    <row r="35" ht="12.75">
      <c r="A35" s="39" t="str">
        <f>Translations!$B$100</f>
        <v>Austria</v>
      </c>
    </row>
    <row r="36" ht="12.75">
      <c r="A36" s="39" t="str">
        <f>Translations!$B$101</f>
        <v>Belgia</v>
      </c>
    </row>
    <row r="37" ht="12.75">
      <c r="A37" s="39" t="str">
        <f>Translations!$B$102</f>
        <v>Bułgaria</v>
      </c>
    </row>
    <row r="38" ht="12.75">
      <c r="A38" s="39" t="str">
        <f>Translations!$B$103</f>
        <v>Chorwacja</v>
      </c>
    </row>
    <row r="39" ht="12.75">
      <c r="A39" s="39" t="str">
        <f>Translations!$B$104</f>
        <v>Cypr</v>
      </c>
    </row>
    <row r="40" ht="12.75">
      <c r="A40" s="39" t="str">
        <f>Translations!$B$105</f>
        <v>Czechy</v>
      </c>
    </row>
    <row r="41" ht="12.75">
      <c r="A41" s="39" t="str">
        <f>Translations!$B$106</f>
        <v>Dania</v>
      </c>
    </row>
    <row r="42" ht="12.75">
      <c r="A42" s="39" t="str">
        <f>Translations!$B$107</f>
        <v>Estonia</v>
      </c>
    </row>
    <row r="43" ht="12.75">
      <c r="A43" s="39" t="str">
        <f>Translations!$B$108</f>
        <v>Finlandia</v>
      </c>
    </row>
    <row r="44" ht="12.75">
      <c r="A44" s="39" t="str">
        <f>Translations!$B$109</f>
        <v>Francja</v>
      </c>
    </row>
    <row r="45" ht="12.75">
      <c r="A45" s="39" t="str">
        <f>Translations!$B$110</f>
        <v>Niemcy</v>
      </c>
    </row>
    <row r="46" ht="12.75">
      <c r="A46" s="39" t="str">
        <f>Translations!$B$111</f>
        <v>Grecja</v>
      </c>
    </row>
    <row r="47" ht="12.75">
      <c r="A47" s="39" t="str">
        <f>Translations!$B$112</f>
        <v>Węgry</v>
      </c>
    </row>
    <row r="48" ht="12.75">
      <c r="A48" s="40" t="str">
        <f>Translations!$B$113</f>
        <v>Islandia</v>
      </c>
    </row>
    <row r="49" ht="12.75">
      <c r="A49" s="39" t="str">
        <f>Translations!$B$114</f>
        <v>Irlandia</v>
      </c>
    </row>
    <row r="50" ht="12.75">
      <c r="A50" s="39" t="str">
        <f>Translations!$B$115</f>
        <v>Włochy</v>
      </c>
    </row>
    <row r="51" ht="12.75">
      <c r="A51" s="39" t="str">
        <f>Translations!$B$116</f>
        <v>Łotwa</v>
      </c>
    </row>
    <row r="52" ht="12.75">
      <c r="A52" s="39" t="str">
        <f>Translations!$B$117</f>
        <v>Lichtenstein</v>
      </c>
    </row>
    <row r="53" ht="12.75">
      <c r="A53" s="39" t="str">
        <f>Translations!$B$118</f>
        <v>Litwa</v>
      </c>
    </row>
    <row r="54" ht="12.75">
      <c r="A54" s="39" t="str">
        <f>Translations!$B$119</f>
        <v>Luxemburg</v>
      </c>
    </row>
    <row r="55" ht="12.75">
      <c r="A55" s="39" t="str">
        <f>Translations!$B$120</f>
        <v>Malta</v>
      </c>
    </row>
    <row r="56" ht="12.75">
      <c r="A56" s="39" t="str">
        <f>Translations!$B$121</f>
        <v>Holandia</v>
      </c>
    </row>
    <row r="57" ht="12.75">
      <c r="A57" s="40" t="str">
        <f>Translations!$B$122</f>
        <v>Norwegia</v>
      </c>
    </row>
    <row r="58" ht="12.75">
      <c r="A58" s="300" t="s">
        <v>805</v>
      </c>
    </row>
    <row r="59" ht="12.75">
      <c r="A59" s="39" t="str">
        <f>Translations!$B$124</f>
        <v>Portugalia</v>
      </c>
    </row>
    <row r="60" ht="12.75">
      <c r="A60" s="39" t="str">
        <f>Translations!$B$125</f>
        <v>Rumunia</v>
      </c>
    </row>
    <row r="61" ht="12.75">
      <c r="A61" s="39" t="str">
        <f>Translations!$B$126</f>
        <v>Słowacja</v>
      </c>
    </row>
    <row r="62" ht="12.75">
      <c r="A62" s="39" t="str">
        <f>Translations!$B$127</f>
        <v>Słowenia</v>
      </c>
    </row>
    <row r="63" ht="12.75">
      <c r="A63" s="39" t="str">
        <f>Translations!$B$128</f>
        <v>Hiszpania</v>
      </c>
    </row>
    <row r="64" ht="12.75">
      <c r="A64" s="39" t="str">
        <f>Translations!$B$129</f>
        <v>Szwecja</v>
      </c>
    </row>
    <row r="65" ht="12.75">
      <c r="A65" s="39" t="str">
        <f>Translations!$B$130</f>
        <v>Wielka Brytania</v>
      </c>
    </row>
    <row r="66" ht="12.75"/>
    <row r="67" ht="12.75"/>
    <row r="68" ht="12.75">
      <c r="A68" s="21" t="s">
        <v>266</v>
      </c>
    </row>
    <row r="69" ht="12.75">
      <c r="A69" s="39" t="str">
        <f>Translations!$B$99</f>
        <v>Proszę wybrać</v>
      </c>
    </row>
    <row r="70" ht="12.75">
      <c r="A70" s="39"/>
    </row>
    <row r="71" ht="12.75">
      <c r="A71" s="39" t="str">
        <f>Translations!$B$131</f>
        <v>Afghanistan</v>
      </c>
    </row>
    <row r="72" ht="12.75">
      <c r="A72" s="39" t="str">
        <f>Translations!$B$132</f>
        <v>Albania</v>
      </c>
    </row>
    <row r="73" ht="12.75">
      <c r="A73" s="39" t="str">
        <f>Translations!$B$133</f>
        <v>Algeria</v>
      </c>
    </row>
    <row r="74" ht="12.75">
      <c r="A74" s="39" t="str">
        <f>Translations!$B$134</f>
        <v>American Samoa</v>
      </c>
    </row>
    <row r="75" ht="12.75">
      <c r="A75" s="39" t="str">
        <f>Translations!$B$135</f>
        <v>Andorra</v>
      </c>
    </row>
    <row r="76" ht="12.75">
      <c r="A76" s="39" t="str">
        <f>Translations!$B$136</f>
        <v>Angola</v>
      </c>
    </row>
    <row r="77" ht="12.75">
      <c r="A77" s="39" t="str">
        <f>Translations!$B$137</f>
        <v>Anguilla</v>
      </c>
    </row>
    <row r="78" ht="12.75">
      <c r="A78" s="39" t="str">
        <f>Translations!$B$138</f>
        <v>Antigua and Barbuda</v>
      </c>
    </row>
    <row r="79" ht="12.75">
      <c r="A79" s="39" t="str">
        <f>Translations!$B$139</f>
        <v>Argentina</v>
      </c>
    </row>
    <row r="80" ht="12.75">
      <c r="A80" s="39" t="str">
        <f>Translations!$B$140</f>
        <v>Armenia</v>
      </c>
    </row>
    <row r="81" ht="12.75">
      <c r="A81" s="39" t="str">
        <f>Translations!$B$141</f>
        <v>Aruba</v>
      </c>
    </row>
    <row r="82" ht="12.75">
      <c r="A82" s="39" t="str">
        <f>Translations!$B$142</f>
        <v>Australia</v>
      </c>
    </row>
    <row r="83" ht="12.75">
      <c r="A83" s="39" t="str">
        <f>Translations!$B$100</f>
        <v>Austria</v>
      </c>
    </row>
    <row r="84" ht="12.75">
      <c r="A84" s="39" t="str">
        <f>Translations!$B$143</f>
        <v>Azerbaijan</v>
      </c>
    </row>
    <row r="85" ht="12.75">
      <c r="A85" s="39" t="str">
        <f>Translations!$B$144</f>
        <v>Bahamas</v>
      </c>
    </row>
    <row r="86" ht="12.75">
      <c r="A86" s="39" t="str">
        <f>Translations!$B$145</f>
        <v>Bahrain</v>
      </c>
    </row>
    <row r="87" ht="12.75">
      <c r="A87" s="39" t="str">
        <f>Translations!$B$146</f>
        <v>Bangladesh</v>
      </c>
    </row>
    <row r="88" ht="12.75">
      <c r="A88" s="39" t="str">
        <f>Translations!$B$147</f>
        <v>Barbados</v>
      </c>
    </row>
    <row r="89" ht="12.75">
      <c r="A89" s="39" t="str">
        <f>Translations!$B$148</f>
        <v>Belarus</v>
      </c>
    </row>
    <row r="90" ht="12.75">
      <c r="A90" s="39" t="str">
        <f>Translations!$B$101</f>
        <v>Belgia</v>
      </c>
    </row>
    <row r="91" ht="12.75">
      <c r="A91" s="39" t="str">
        <f>Translations!$B$149</f>
        <v>Belize</v>
      </c>
    </row>
    <row r="92" ht="12.75">
      <c r="A92" s="39" t="str">
        <f>Translations!$B$150</f>
        <v>Benin</v>
      </c>
    </row>
    <row r="93" ht="12.75">
      <c r="A93" s="39" t="str">
        <f>Translations!$B$151</f>
        <v>Bermuda</v>
      </c>
    </row>
    <row r="94" ht="12.75">
      <c r="A94" s="39" t="str">
        <f>Translations!$B$152</f>
        <v>Bhutan</v>
      </c>
    </row>
    <row r="95" ht="12.75">
      <c r="A95" s="39" t="str">
        <f>Translations!$B$153</f>
        <v>Bolivia, Plurinational State of</v>
      </c>
    </row>
    <row r="96" ht="12.75">
      <c r="A96" s="39" t="str">
        <f>Translations!$B$154</f>
        <v>Bosnia and Herzegovina</v>
      </c>
    </row>
    <row r="97" ht="12.75">
      <c r="A97" s="39" t="str">
        <f>Translations!$B$155</f>
        <v>Botswana</v>
      </c>
    </row>
    <row r="98" ht="12.75">
      <c r="A98" s="39" t="str">
        <f>Translations!$B$156</f>
        <v>Brazil</v>
      </c>
    </row>
    <row r="99" ht="12.75">
      <c r="A99" s="39" t="str">
        <f>Translations!$B$158</f>
        <v>Brunei Darussalam</v>
      </c>
    </row>
    <row r="100" ht="12.75">
      <c r="A100" s="39" t="str">
        <f>Translations!$B$102</f>
        <v>Bułgaria</v>
      </c>
    </row>
    <row r="101" ht="12.75">
      <c r="A101" s="39" t="str">
        <f>Translations!$B$159</f>
        <v>Burkina Faso</v>
      </c>
    </row>
    <row r="102" ht="12.75">
      <c r="A102" s="39" t="str">
        <f>Translations!$B$160</f>
        <v>Burundi</v>
      </c>
    </row>
    <row r="103" ht="12.75">
      <c r="A103" s="39" t="str">
        <f>Translations!$B$161</f>
        <v>Cambodia</v>
      </c>
    </row>
    <row r="104" ht="12.75">
      <c r="A104" s="39" t="str">
        <f>Translations!$B$162</f>
        <v>Cameroon</v>
      </c>
    </row>
    <row r="105" ht="12.75">
      <c r="A105" s="39" t="str">
        <f>Translations!$B$163</f>
        <v>Canada</v>
      </c>
    </row>
    <row r="106" ht="12.75">
      <c r="A106" s="39" t="str">
        <f>Translations!$B$164</f>
        <v>Cape Verde</v>
      </c>
    </row>
    <row r="107" ht="12.75">
      <c r="A107" s="39" t="str">
        <f>Translations!$B$165</f>
        <v>Cayman Islands</v>
      </c>
    </row>
    <row r="108" ht="12.75">
      <c r="A108" s="39" t="str">
        <f>Translations!$B$166</f>
        <v>Central African Republic</v>
      </c>
    </row>
    <row r="109" ht="12.75">
      <c r="A109" s="39" t="str">
        <f>Translations!$B$167</f>
        <v>Chad</v>
      </c>
    </row>
    <row r="110" ht="12.75">
      <c r="A110" s="39" t="str">
        <f>Translations!$B$168</f>
        <v>Channel Islands</v>
      </c>
    </row>
    <row r="111" ht="12.75">
      <c r="A111" s="39" t="str">
        <f>Translations!$B$169</f>
        <v>Chile</v>
      </c>
    </row>
    <row r="112" ht="12.75">
      <c r="A112" s="39" t="str">
        <f>Translations!$B$170</f>
        <v>China</v>
      </c>
    </row>
    <row r="113" ht="12.75">
      <c r="A113" s="39" t="str">
        <f>Translations!$B$173</f>
        <v>Colombia</v>
      </c>
    </row>
    <row r="114" ht="12.75">
      <c r="A114" s="39" t="str">
        <f>Translations!$B$174</f>
        <v>Comoros</v>
      </c>
    </row>
    <row r="115" ht="12.75">
      <c r="A115" s="39" t="str">
        <f>Translations!$B$175</f>
        <v>Congo</v>
      </c>
    </row>
    <row r="116" ht="12.75">
      <c r="A116" s="39" t="str">
        <f>Translations!$B$181</f>
        <v>Congo, The Democratic Republic of the</v>
      </c>
    </row>
    <row r="117" ht="12.75">
      <c r="A117" s="39" t="str">
        <f>Translations!$B$176</f>
        <v>Cook Islands</v>
      </c>
    </row>
    <row r="118" ht="12.75">
      <c r="A118" s="39" t="str">
        <f>Translations!$B$177</f>
        <v>Costa Rica</v>
      </c>
    </row>
    <row r="119" ht="12.75">
      <c r="A119" s="39" t="str">
        <f>Translations!$B$178</f>
        <v>Côte d'Ivoire</v>
      </c>
    </row>
    <row r="120" ht="12.75">
      <c r="A120" s="39" t="str">
        <f>Translations!$B$103</f>
        <v>Chorwacja</v>
      </c>
    </row>
    <row r="121" ht="12.75">
      <c r="A121" s="39" t="str">
        <f>Translations!$B$179</f>
        <v>Cuba</v>
      </c>
    </row>
    <row r="122" ht="15">
      <c r="A122" s="150" t="str">
        <f>Translations!$B$509</f>
        <v>Curaçao</v>
      </c>
    </row>
    <row r="123" ht="12.75">
      <c r="A123" s="39" t="str">
        <f>Translations!$B$104</f>
        <v>Cypr</v>
      </c>
    </row>
    <row r="124" ht="12.75">
      <c r="A124" s="39" t="str">
        <f>Translations!$B$105</f>
        <v>Czechy</v>
      </c>
    </row>
    <row r="125" ht="12.75">
      <c r="A125" s="39" t="str">
        <f>Translations!$B$106</f>
        <v>Dania</v>
      </c>
    </row>
    <row r="126" ht="12.75">
      <c r="A126" s="39" t="str">
        <f>Translations!$B$182</f>
        <v>Djibouti</v>
      </c>
    </row>
    <row r="127" ht="12.75">
      <c r="A127" s="39" t="str">
        <f>Translations!$B$183</f>
        <v>Dominica</v>
      </c>
    </row>
    <row r="128" ht="12.75">
      <c r="A128" s="39" t="str">
        <f>Translations!$B$184</f>
        <v>Dominican Republic</v>
      </c>
    </row>
    <row r="129" ht="12.75">
      <c r="A129" s="39" t="str">
        <f>Translations!$B$185</f>
        <v>Ecuador</v>
      </c>
    </row>
    <row r="130" ht="12.75">
      <c r="A130" s="39" t="str">
        <f>Translations!$B$186</f>
        <v>Egypt</v>
      </c>
    </row>
    <row r="131" ht="12.75">
      <c r="A131" s="39" t="str">
        <f>Translations!$B$187</f>
        <v>El Salvador</v>
      </c>
    </row>
    <row r="132" ht="12.75">
      <c r="A132" s="39" t="str">
        <f>Translations!$B$188</f>
        <v>Equatorial Guinea</v>
      </c>
    </row>
    <row r="133" ht="12.75">
      <c r="A133" s="39" t="str">
        <f>Translations!$B$189</f>
        <v>Eritrea</v>
      </c>
    </row>
    <row r="134" ht="12.75">
      <c r="A134" s="39" t="str">
        <f>Translations!$B$107</f>
        <v>Estonia</v>
      </c>
    </row>
    <row r="135" ht="12.75">
      <c r="A135" s="39" t="str">
        <f>Translations!$B$190</f>
        <v>Ethiopia</v>
      </c>
    </row>
    <row r="136" ht="12.75">
      <c r="A136" s="39" t="str">
        <f>Translations!$B$192</f>
        <v>Falkland Islands (Malvinas)</v>
      </c>
    </row>
    <row r="137" ht="12.75">
      <c r="A137" s="39" t="str">
        <f>Translations!$B$191</f>
        <v>Faroe Islands</v>
      </c>
    </row>
    <row r="138" ht="12.75">
      <c r="A138" s="39" t="str">
        <f>Translations!$B$193</f>
        <v>Fiji</v>
      </c>
    </row>
    <row r="139" ht="12.75">
      <c r="A139" s="39" t="str">
        <f>Translations!$B$108</f>
        <v>Finlandia</v>
      </c>
    </row>
    <row r="140" ht="12.75">
      <c r="A140" s="39" t="str">
        <f>Translations!$B$109</f>
        <v>Francja</v>
      </c>
    </row>
    <row r="141" ht="12.75">
      <c r="A141" s="39" t="str">
        <f>Translations!$B$194</f>
        <v>French Polynesia</v>
      </c>
    </row>
    <row r="142" ht="12.75">
      <c r="A142" s="39" t="str">
        <f>Translations!$B$195</f>
        <v>Gabon</v>
      </c>
    </row>
    <row r="143" ht="12.75">
      <c r="A143" s="39" t="str">
        <f>Translations!$B$196</f>
        <v>Gambia</v>
      </c>
    </row>
    <row r="144" ht="12.75">
      <c r="A144" s="39" t="str">
        <f>Translations!$B$197</f>
        <v>Georgia</v>
      </c>
    </row>
    <row r="145" ht="12.75">
      <c r="A145" s="39" t="str">
        <f>Translations!$B$110</f>
        <v>Niemcy</v>
      </c>
    </row>
    <row r="146" ht="12.75">
      <c r="A146" s="39" t="str">
        <f>Translations!$B$198</f>
        <v>Ghana</v>
      </c>
    </row>
    <row r="147" ht="12.75">
      <c r="A147" s="39" t="str">
        <f>Translations!$B$199</f>
        <v>Gibraltar</v>
      </c>
    </row>
    <row r="148" ht="12.75">
      <c r="A148" s="39" t="str">
        <f>Translations!$B$111</f>
        <v>Grecja</v>
      </c>
    </row>
    <row r="149" ht="12.75">
      <c r="A149" s="39" t="str">
        <f>Translations!$B$200</f>
        <v>Greenland</v>
      </c>
    </row>
    <row r="150" ht="12.75">
      <c r="A150" s="39" t="str">
        <f>Translations!$B$201</f>
        <v>Grenada</v>
      </c>
    </row>
    <row r="151" ht="12.75">
      <c r="A151" s="39" t="str">
        <f>Translations!$B$202</f>
        <v>Guam</v>
      </c>
    </row>
    <row r="152" ht="12.75">
      <c r="A152" s="39" t="str">
        <f>Translations!$B$203</f>
        <v>Guatemala</v>
      </c>
    </row>
    <row r="153" ht="12.75">
      <c r="A153" s="39" t="str">
        <f>Translations!$B$204</f>
        <v>Guernsey</v>
      </c>
    </row>
    <row r="154" ht="12.75">
      <c r="A154" s="39" t="str">
        <f>Translations!$B$205</f>
        <v>Guinea</v>
      </c>
    </row>
    <row r="155" ht="12.75">
      <c r="A155" s="39" t="str">
        <f>Translations!$B$206</f>
        <v>Guinea-Bissau</v>
      </c>
    </row>
    <row r="156" ht="12.75">
      <c r="A156" s="39" t="str">
        <f>Translations!$B$207</f>
        <v>Guyana</v>
      </c>
    </row>
    <row r="157" ht="12.75">
      <c r="A157" s="39" t="str">
        <f>Translations!$B$208</f>
        <v>Haiti</v>
      </c>
    </row>
    <row r="158" ht="12.75">
      <c r="A158" s="39" t="str">
        <f>Translations!$B$209</f>
        <v>Holy See (Vatican City State)</v>
      </c>
    </row>
    <row r="159" ht="12.75">
      <c r="A159" s="39" t="str">
        <f>Translations!$B$210</f>
        <v>Honduras</v>
      </c>
    </row>
    <row r="160" ht="12.75">
      <c r="A160" s="39" t="str">
        <f>Translations!$B$171</f>
        <v>Hong Kong SAR</v>
      </c>
    </row>
    <row r="161" ht="12.75">
      <c r="A161" s="39" t="str">
        <f>Translations!$B$112</f>
        <v>Węgry</v>
      </c>
    </row>
    <row r="162" ht="12.75">
      <c r="A162" s="39" t="str">
        <f>Translations!$B$113</f>
        <v>Islandia</v>
      </c>
    </row>
    <row r="163" ht="12.75">
      <c r="A163" s="39" t="str">
        <f>Translations!$B$211</f>
        <v>India</v>
      </c>
    </row>
    <row r="164" ht="12.75">
      <c r="A164" s="39" t="str">
        <f>Translations!$B$212</f>
        <v>Indonesia</v>
      </c>
    </row>
    <row r="165" ht="12.75">
      <c r="A165" s="39" t="str">
        <f>Translations!$B$213</f>
        <v>Iran, Islamic Republic of</v>
      </c>
    </row>
    <row r="166" ht="12.75">
      <c r="A166" s="39" t="str">
        <f>Translations!$B$214</f>
        <v>Iraq</v>
      </c>
    </row>
    <row r="167" ht="12.75">
      <c r="A167" s="39" t="str">
        <f>Translations!$B$114</f>
        <v>Irlandia</v>
      </c>
    </row>
    <row r="168" ht="12.75">
      <c r="A168" s="39" t="str">
        <f>Translations!$B$215</f>
        <v>Isle of Man</v>
      </c>
    </row>
    <row r="169" ht="12.75">
      <c r="A169" s="39" t="str">
        <f>Translations!$B$216</f>
        <v>Israel</v>
      </c>
    </row>
    <row r="170" ht="12.75">
      <c r="A170" s="39" t="str">
        <f>Translations!$B$115</f>
        <v>Włochy</v>
      </c>
    </row>
    <row r="171" ht="12.75">
      <c r="A171" s="39" t="str">
        <f>Translations!$B$217</f>
        <v>Jamaica</v>
      </c>
    </row>
    <row r="172" ht="12.75">
      <c r="A172" s="39" t="str">
        <f>Translations!$B$218</f>
        <v>Japan</v>
      </c>
    </row>
    <row r="173" ht="12.75">
      <c r="A173" s="39" t="str">
        <f>Translations!$B$219</f>
        <v>Jersey</v>
      </c>
    </row>
    <row r="174" ht="12.75">
      <c r="A174" s="39" t="str">
        <f>Translations!$B$220</f>
        <v>Jordan</v>
      </c>
    </row>
    <row r="175" ht="12.75">
      <c r="A175" s="39" t="str">
        <f>Translations!$B$221</f>
        <v>Kazakhstan</v>
      </c>
    </row>
    <row r="176" ht="12.75">
      <c r="A176" s="39" t="str">
        <f>Translations!$B$222</f>
        <v>Kenya</v>
      </c>
    </row>
    <row r="177" ht="12.75">
      <c r="A177" s="39" t="str">
        <f>Translations!$B$223</f>
        <v>Kiribati</v>
      </c>
    </row>
    <row r="178" ht="12.75">
      <c r="A178" s="39" t="str">
        <f>Translations!$B$180</f>
        <v>Korea, Democratic People's Republic of</v>
      </c>
    </row>
    <row r="179" ht="12.75">
      <c r="A179" s="39" t="str">
        <f>Translations!$B$272</f>
        <v>Korea, Republic of</v>
      </c>
    </row>
    <row r="180" ht="15">
      <c r="A180" s="150" t="str">
        <f>Translations!$B$510</f>
        <v>Kosovo, United Nations Interim Administration Mission</v>
      </c>
    </row>
    <row r="181" ht="12.75">
      <c r="A181" s="39" t="str">
        <f>Translations!$B$224</f>
        <v>Kuwait</v>
      </c>
    </row>
    <row r="182" ht="12.75">
      <c r="A182" s="39" t="str">
        <f>Translations!$B$225</f>
        <v>Kyrgyzstan</v>
      </c>
    </row>
    <row r="183" ht="12.75">
      <c r="A183" s="39" t="str">
        <f>Translations!$B$226</f>
        <v>Lao People's Democratic Republic</v>
      </c>
    </row>
    <row r="184" ht="12.75">
      <c r="A184" s="39" t="str">
        <f>Translations!$B$116</f>
        <v>Łotwa</v>
      </c>
    </row>
    <row r="185" ht="12.75">
      <c r="A185" s="39" t="str">
        <f>Translations!$B$227</f>
        <v>Lebanon</v>
      </c>
    </row>
    <row r="186" ht="12.75">
      <c r="A186" s="39" t="str">
        <f>Translations!$B$228</f>
        <v>Lesotho</v>
      </c>
    </row>
    <row r="187" ht="12.75">
      <c r="A187" s="39" t="str">
        <f>Translations!$B$229</f>
        <v>Liberia</v>
      </c>
    </row>
    <row r="188" ht="12.75">
      <c r="A188" s="39" t="str">
        <f>Translations!$B$230</f>
        <v>Libya</v>
      </c>
    </row>
    <row r="189" ht="12.75">
      <c r="A189" s="39" t="str">
        <f>Translations!$B$117</f>
        <v>Lichtenstein</v>
      </c>
    </row>
    <row r="190" ht="12.75">
      <c r="A190" s="39" t="str">
        <f>Translations!$B$118</f>
        <v>Litwa</v>
      </c>
    </row>
    <row r="191" ht="12.75">
      <c r="A191" s="39" t="str">
        <f>Translations!$B$119</f>
        <v>Luxemburg</v>
      </c>
    </row>
    <row r="192" ht="12.75">
      <c r="A192" s="39" t="str">
        <f>Translations!$B$172</f>
        <v>Macao SAR</v>
      </c>
    </row>
    <row r="193" ht="12.75">
      <c r="A193" s="39" t="str">
        <f>Translations!$B$303</f>
        <v>Macedonia, The Former Yugoslav Republic of</v>
      </c>
    </row>
    <row r="194" ht="12.75">
      <c r="A194" s="39" t="str">
        <f>Translations!$B$231</f>
        <v>Madagascar</v>
      </c>
    </row>
    <row r="195" ht="12.75">
      <c r="A195" s="39" t="str">
        <f>Translations!$B$232</f>
        <v>Malawi</v>
      </c>
    </row>
    <row r="196" ht="12.75">
      <c r="A196" s="39" t="str">
        <f>Translations!$B$233</f>
        <v>Malaysia</v>
      </c>
    </row>
    <row r="197" ht="12.75">
      <c r="A197" s="39" t="str">
        <f>Translations!$B$234</f>
        <v>Maldives</v>
      </c>
    </row>
    <row r="198" ht="12.75">
      <c r="A198" s="39" t="str">
        <f>Translations!$B$235</f>
        <v>Mali</v>
      </c>
    </row>
    <row r="199" ht="12.75">
      <c r="A199" s="39" t="str">
        <f>Translations!$B$120</f>
        <v>Malta</v>
      </c>
    </row>
    <row r="200" ht="12.75">
      <c r="A200" s="39" t="str">
        <f>Translations!$B$236</f>
        <v>Marshall Islands</v>
      </c>
    </row>
    <row r="201" ht="12.75">
      <c r="A201" s="39" t="str">
        <f>Translations!$B$237</f>
        <v>Mauritania</v>
      </c>
    </row>
    <row r="202" ht="12.75">
      <c r="A202" s="39" t="str">
        <f>Translations!$B$238</f>
        <v>Mauritius</v>
      </c>
    </row>
    <row r="203" ht="12.75">
      <c r="A203" s="39" t="str">
        <f>Translations!$B$239</f>
        <v>Mayotte</v>
      </c>
    </row>
    <row r="204" ht="12.75">
      <c r="A204" s="39" t="str">
        <f>Translations!$B$240</f>
        <v>Mexico</v>
      </c>
    </row>
    <row r="205" ht="12.75">
      <c r="A205" s="39" t="str">
        <f>Translations!$B$241</f>
        <v>Micronesia, Federated States of</v>
      </c>
    </row>
    <row r="206" ht="12.75">
      <c r="A206" s="39" t="str">
        <f>Translations!$B$273</f>
        <v>Moldova, Republic of</v>
      </c>
    </row>
    <row r="207" ht="12.75">
      <c r="A207" s="39" t="str">
        <f>Translations!$B$242</f>
        <v>Monaco</v>
      </c>
    </row>
    <row r="208" ht="12.75">
      <c r="A208" s="39" t="str">
        <f>Translations!$B$243</f>
        <v>Mongolia</v>
      </c>
    </row>
    <row r="209" ht="12.75">
      <c r="A209" s="39" t="str">
        <f>Translations!$B$244</f>
        <v>Montenegro</v>
      </c>
    </row>
    <row r="210" ht="12.75">
      <c r="A210" s="39" t="str">
        <f>Translations!$B$245</f>
        <v>Montserrat</v>
      </c>
    </row>
    <row r="211" ht="12.75">
      <c r="A211" s="39" t="str">
        <f>Translations!$B$246</f>
        <v>Morocco</v>
      </c>
    </row>
    <row r="212" ht="12.75">
      <c r="A212" s="39" t="str">
        <f>Translations!$B$247</f>
        <v>Mozambique</v>
      </c>
    </row>
    <row r="213" ht="12.75">
      <c r="A213" s="39" t="str">
        <f>Translations!$B$248</f>
        <v>Myanmar</v>
      </c>
    </row>
    <row r="214" ht="12.75">
      <c r="A214" s="39" t="str">
        <f>Translations!$B$249</f>
        <v>Namibia</v>
      </c>
    </row>
    <row r="215" ht="12.75">
      <c r="A215" s="39" t="str">
        <f>Translations!$B$250</f>
        <v>Nauru</v>
      </c>
    </row>
    <row r="216" ht="12.75">
      <c r="A216" s="39" t="str">
        <f>Translations!$B$251</f>
        <v>Nepal</v>
      </c>
    </row>
    <row r="217" ht="12.75">
      <c r="A217" s="39" t="str">
        <f>Translations!$B$121</f>
        <v>Holandia</v>
      </c>
    </row>
    <row r="218" ht="12.75">
      <c r="A218" s="39" t="str">
        <f>Translations!$B$252</f>
        <v>New Caledonia</v>
      </c>
    </row>
    <row r="219" ht="12.75">
      <c r="A219" s="39" t="str">
        <f>Translations!$B$253</f>
        <v>New Zealand</v>
      </c>
    </row>
    <row r="220" ht="12.75">
      <c r="A220" s="39" t="str">
        <f>Translations!$B$254</f>
        <v>Nicaragua</v>
      </c>
    </row>
    <row r="221" ht="12.75">
      <c r="A221" s="39" t="str">
        <f>Translations!$B$255</f>
        <v>Niger</v>
      </c>
    </row>
    <row r="222" ht="12.75">
      <c r="A222" s="39" t="str">
        <f>Translations!$B$256</f>
        <v>Nigeria</v>
      </c>
    </row>
    <row r="223" ht="12.75">
      <c r="A223" s="39" t="str">
        <f>Translations!$B$257</f>
        <v>Niue</v>
      </c>
    </row>
    <row r="224" ht="12.75">
      <c r="A224" s="39" t="str">
        <f>Translations!$B$258</f>
        <v>Norfolk Island</v>
      </c>
    </row>
    <row r="225" ht="12.75">
      <c r="A225" s="39" t="str">
        <f>Translations!$B$259</f>
        <v>Northern Mariana Islands</v>
      </c>
    </row>
    <row r="226" ht="12.75">
      <c r="A226" s="39" t="str">
        <f>Translations!$B$122</f>
        <v>Norwegia</v>
      </c>
    </row>
    <row r="227" ht="12.75">
      <c r="A227" s="39" t="str">
        <f>Translations!$B$261</f>
        <v>Oman</v>
      </c>
    </row>
    <row r="228" ht="12.75">
      <c r="A228" s="39" t="str">
        <f>Translations!$B$262</f>
        <v>Pakistan</v>
      </c>
    </row>
    <row r="229" ht="12.75">
      <c r="A229" s="39" t="str">
        <f>Translations!$B$263</f>
        <v>Palau</v>
      </c>
    </row>
    <row r="230" ht="12.75">
      <c r="A230" s="39" t="str">
        <f>Translations!$B$260</f>
        <v>Palestinian Territory, Occupied</v>
      </c>
    </row>
    <row r="231" ht="12.75">
      <c r="A231" s="39" t="str">
        <f>Translations!$B$264</f>
        <v>Panama</v>
      </c>
    </row>
    <row r="232" ht="12.75">
      <c r="A232" s="39" t="str">
        <f>Translations!$B$265</f>
        <v>Papua New Guinea</v>
      </c>
    </row>
    <row r="233" ht="12.75">
      <c r="A233" s="39" t="str">
        <f>Translations!$B$266</f>
        <v>Paraguay</v>
      </c>
    </row>
    <row r="234" ht="12.75">
      <c r="A234" s="39" t="str">
        <f>Translations!$B$267</f>
        <v>Peru</v>
      </c>
    </row>
    <row r="235" ht="12.75">
      <c r="A235" s="39" t="str">
        <f>Translations!$B$268</f>
        <v>Philippines</v>
      </c>
    </row>
    <row r="236" ht="12.75">
      <c r="A236" s="39" t="str">
        <f>Translations!$B$269</f>
        <v>Pitcairn</v>
      </c>
    </row>
    <row r="237" ht="12.75">
      <c r="A237" s="39" t="str">
        <f>Translations!$B$123</f>
        <v>Polska</v>
      </c>
    </row>
    <row r="238" ht="12.75">
      <c r="A238" s="39" t="str">
        <f>Translations!$B$124</f>
        <v>Portugalia</v>
      </c>
    </row>
    <row r="239" ht="12.75">
      <c r="A239" s="39" t="str">
        <f>Translations!$B$270</f>
        <v>Puerto Rico</v>
      </c>
    </row>
    <row r="240" ht="12.75">
      <c r="A240" s="39" t="str">
        <f>Translations!$B$271</f>
        <v>Qatar</v>
      </c>
    </row>
    <row r="241" ht="12.75">
      <c r="A241" s="39" t="str">
        <f>Translations!$B$125</f>
        <v>Rumunia</v>
      </c>
    </row>
    <row r="242" ht="12.75">
      <c r="A242" s="39" t="str">
        <f>Translations!$B$274</f>
        <v>Russian Federation</v>
      </c>
    </row>
    <row r="243" ht="12.75">
      <c r="A243" s="39" t="str">
        <f>Translations!$B$275</f>
        <v>Rwanda</v>
      </c>
    </row>
    <row r="244" ht="12.75">
      <c r="A244" s="39" t="str">
        <f>Translations!$B$276</f>
        <v>Saint Barthélemy</v>
      </c>
    </row>
    <row r="245" ht="15">
      <c r="A245" s="150" t="str">
        <f>Translations!$B$511</f>
        <v>Saint Helena, Ascension and Tristan da Cunha</v>
      </c>
    </row>
    <row r="246" ht="12.75">
      <c r="A246" s="39" t="str">
        <f>Translations!$B$277</f>
        <v>Saint Kitts and Nevis</v>
      </c>
    </row>
    <row r="247" ht="12.75">
      <c r="A247" s="39" t="str">
        <f>Translations!$B$278</f>
        <v>Saint Lucia</v>
      </c>
    </row>
    <row r="248" ht="12.75">
      <c r="A248" s="39" t="str">
        <f>Translations!$B$280</f>
        <v>Saint Pierre and Miquelon</v>
      </c>
    </row>
    <row r="249" ht="12.75">
      <c r="A249" s="39" t="str">
        <f>Translations!$B$281</f>
        <v>Saint Vincent and the Grenadines</v>
      </c>
    </row>
    <row r="250" ht="12.75">
      <c r="A250" s="39" t="str">
        <f>Translations!$B$279</f>
        <v>Saint-Martin (French part)</v>
      </c>
    </row>
    <row r="251" ht="12.75">
      <c r="A251" s="39" t="str">
        <f>Translations!$B$282</f>
        <v>Samoa</v>
      </c>
    </row>
    <row r="252" ht="12.75">
      <c r="A252" s="39" t="str">
        <f>Translations!$B$283</f>
        <v>San Marino</v>
      </c>
    </row>
    <row r="253" ht="12.75">
      <c r="A253" s="39" t="str">
        <f>Translations!$B$284</f>
        <v>Sao Tome and Principe</v>
      </c>
    </row>
    <row r="254" ht="12.75">
      <c r="A254" s="39" t="str">
        <f>Translations!$B$285</f>
        <v>Saudi Arabia</v>
      </c>
    </row>
    <row r="255" ht="12.75">
      <c r="A255" s="39" t="str">
        <f>Translations!$B$286</f>
        <v>Senegal</v>
      </c>
    </row>
    <row r="256" ht="12.75">
      <c r="A256" s="39" t="str">
        <f>Translations!$B$287</f>
        <v>Serbia</v>
      </c>
    </row>
    <row r="257" ht="12.75">
      <c r="A257" s="39" t="str">
        <f>Translations!$B$288</f>
        <v>Seychelles</v>
      </c>
    </row>
    <row r="258" ht="12.75">
      <c r="A258" s="39" t="str">
        <f>Translations!$B$289</f>
        <v>Sierra Leone</v>
      </c>
    </row>
    <row r="259" ht="12.75">
      <c r="A259" s="39" t="str">
        <f>Translations!$B$290</f>
        <v>Singapore</v>
      </c>
    </row>
    <row r="260" ht="15">
      <c r="A260" s="150" t="str">
        <f>Translations!$B$512</f>
        <v>Sint Maarten (Dutch Part)</v>
      </c>
    </row>
    <row r="261" ht="12.75">
      <c r="A261" s="39" t="str">
        <f>Translations!$B$126</f>
        <v>Słowacja</v>
      </c>
    </row>
    <row r="262" ht="12.75">
      <c r="A262" s="39" t="str">
        <f>Translations!$B$127</f>
        <v>Słowenia</v>
      </c>
    </row>
    <row r="263" ht="12.75">
      <c r="A263" s="39" t="str">
        <f>Translations!$B$291</f>
        <v>Solomon Islands</v>
      </c>
    </row>
    <row r="264" ht="12.75">
      <c r="A264" s="39" t="str">
        <f>Translations!$B$292</f>
        <v>Somalia</v>
      </c>
    </row>
    <row r="265" ht="12.75">
      <c r="A265" s="39" t="str">
        <f>Translations!$B$293</f>
        <v>South Africa</v>
      </c>
    </row>
    <row r="266" ht="15">
      <c r="A266" s="150" t="str">
        <f>Translations!$B$513</f>
        <v>South Georgia and the South Sandwich Islands</v>
      </c>
    </row>
    <row r="267" ht="15">
      <c r="A267" s="150" t="str">
        <f>Translations!$B$514</f>
        <v>South Sudan</v>
      </c>
    </row>
    <row r="268" ht="12.75">
      <c r="A268" s="39" t="str">
        <f>Translations!$B$128</f>
        <v>Hiszpania</v>
      </c>
    </row>
    <row r="269" ht="12.75">
      <c r="A269" s="39" t="str">
        <f>Translations!$B$294</f>
        <v>Sri Lanka</v>
      </c>
    </row>
    <row r="270" ht="12.75">
      <c r="A270" s="39" t="str">
        <f>Translations!$B$295</f>
        <v>Sudan</v>
      </c>
    </row>
    <row r="271" ht="12.75">
      <c r="A271" s="39" t="str">
        <f>Translations!$B$296</f>
        <v>Suriname</v>
      </c>
    </row>
    <row r="272" ht="12.75">
      <c r="A272" s="39" t="str">
        <f>Translations!$B$297</f>
        <v>Svalbard and Jan Mayen Islands</v>
      </c>
    </row>
    <row r="273" ht="12.75">
      <c r="A273" s="39" t="str">
        <f>Translations!$B$298</f>
        <v>Swaziland</v>
      </c>
    </row>
    <row r="274" ht="12.75">
      <c r="A274" s="39" t="str">
        <f>Translations!$B$129</f>
        <v>Szwecja</v>
      </c>
    </row>
    <row r="275" ht="12.75">
      <c r="A275" s="39" t="str">
        <f>Translations!$B$299</f>
        <v>Switzerland</v>
      </c>
    </row>
    <row r="276" ht="12.75">
      <c r="A276" s="39" t="str">
        <f>Translations!$B$300</f>
        <v>Syrian Arab Republic</v>
      </c>
    </row>
    <row r="277" ht="15">
      <c r="A277" s="150" t="str">
        <f>Translations!$B$515</f>
        <v>Taiwan</v>
      </c>
    </row>
    <row r="278" ht="12.75">
      <c r="A278" s="39" t="str">
        <f>Translations!$B$301</f>
        <v>Tajikistan</v>
      </c>
    </row>
    <row r="279" ht="12.75">
      <c r="A279" s="39" t="str">
        <f>Translations!$B$317</f>
        <v>Tanzania, United Republic of</v>
      </c>
    </row>
    <row r="280" ht="12.75">
      <c r="A280" s="39" t="str">
        <f>Translations!$B$302</f>
        <v>Thailand</v>
      </c>
    </row>
    <row r="281" ht="12.75">
      <c r="A281" s="39" t="str">
        <f>Translations!$B$304</f>
        <v>Timor-Leste</v>
      </c>
    </row>
    <row r="282" ht="12.75">
      <c r="A282" s="39" t="str">
        <f>Translations!$B$305</f>
        <v>Togo</v>
      </c>
    </row>
    <row r="283" ht="12.75">
      <c r="A283" s="39" t="str">
        <f>Translations!$B$306</f>
        <v>Tokelau</v>
      </c>
    </row>
    <row r="284" ht="12.75">
      <c r="A284" s="39" t="str">
        <f>Translations!$B$307</f>
        <v>Tonga</v>
      </c>
    </row>
    <row r="285" ht="12.75">
      <c r="A285" s="39" t="str">
        <f>Translations!$B$308</f>
        <v>Trinidad and Tobago</v>
      </c>
    </row>
    <row r="286" ht="12.75">
      <c r="A286" s="39" t="str">
        <f>Translations!$B$309</f>
        <v>Tunisia</v>
      </c>
    </row>
    <row r="287" ht="12.75">
      <c r="A287" s="39" t="str">
        <f>Translations!$B$310</f>
        <v>Turkey</v>
      </c>
    </row>
    <row r="288" ht="12.75">
      <c r="A288" s="39" t="str">
        <f>Translations!$B$311</f>
        <v>Turkmenistan</v>
      </c>
    </row>
    <row r="289" ht="12.75">
      <c r="A289" s="39" t="str">
        <f>Translations!$B$312</f>
        <v>Turks and Caicos Islands</v>
      </c>
    </row>
    <row r="290" ht="12.75">
      <c r="A290" s="39" t="str">
        <f>Translations!$B$313</f>
        <v>Tuvalu</v>
      </c>
    </row>
    <row r="291" ht="12.75">
      <c r="A291" s="39" t="str">
        <f>Translations!$B$314</f>
        <v>Uganda</v>
      </c>
    </row>
    <row r="292" ht="12.75">
      <c r="A292" s="39" t="str">
        <f>Translations!$B$315</f>
        <v>Ukraine</v>
      </c>
    </row>
    <row r="293" ht="12.75">
      <c r="A293" s="39" t="str">
        <f>Translations!$B$316</f>
        <v>United Arab Emirates</v>
      </c>
    </row>
    <row r="294" ht="12.75">
      <c r="A294" s="39" t="str">
        <f>Translations!$B$130</f>
        <v>Wielka Brytania</v>
      </c>
    </row>
    <row r="295" ht="12.75">
      <c r="A295" s="39" t="str">
        <f>Translations!$B$318</f>
        <v>United States</v>
      </c>
    </row>
    <row r="296" ht="12.75">
      <c r="A296" s="39" t="str">
        <f>Translations!$B$320</f>
        <v>Uruguay</v>
      </c>
    </row>
    <row r="297" ht="12.75">
      <c r="A297" s="39" t="str">
        <f>Translations!$B$321</f>
        <v>Uzbekistan</v>
      </c>
    </row>
    <row r="298" ht="12.75">
      <c r="A298" s="39" t="str">
        <f>Translations!$B$322</f>
        <v>Vanuatu</v>
      </c>
    </row>
    <row r="299" ht="12.75">
      <c r="A299" s="39" t="str">
        <f>Translations!$B$323</f>
        <v>Venezuela, Bolivarian Republic of</v>
      </c>
    </row>
    <row r="300" ht="12.75">
      <c r="A300" s="39" t="str">
        <f>Translations!$B$324</f>
        <v>Viet Nam</v>
      </c>
    </row>
    <row r="301" ht="12.75">
      <c r="A301" s="39" t="str">
        <f>Translations!$B$157</f>
        <v>Virgin Islands, British</v>
      </c>
    </row>
    <row r="302" ht="12.75">
      <c r="A302" s="39" t="str">
        <f>Translations!$B$319</f>
        <v>Virgin Islands, U.S.</v>
      </c>
    </row>
    <row r="303" ht="12.75">
      <c r="A303" s="39" t="str">
        <f>Translations!$B$325</f>
        <v>Wallis and Futuna Islands</v>
      </c>
    </row>
    <row r="304" ht="12.75">
      <c r="A304" s="39" t="str">
        <f>Translations!$B$326</f>
        <v>Western Sahara</v>
      </c>
    </row>
    <row r="305" ht="12.75">
      <c r="A305" s="39" t="str">
        <f>Translations!$B$327</f>
        <v>Yemen</v>
      </c>
    </row>
    <row r="306" ht="12.75">
      <c r="A306" s="39" t="str">
        <f>Translations!$B$328</f>
        <v>Zambia</v>
      </c>
    </row>
    <row r="307" ht="12.75">
      <c r="A307" s="39" t="str">
        <f>Translations!$B$329</f>
        <v>Zimbabwe</v>
      </c>
    </row>
    <row r="308" ht="12.75"/>
    <row r="309" ht="12.75"/>
    <row r="310" ht="12.75"/>
    <row r="311" ht="12.75">
      <c r="A311" s="18" t="s">
        <v>625</v>
      </c>
    </row>
    <row r="312" ht="12.75">
      <c r="A312" s="17" t="str">
        <f>Translations!$B$330</f>
        <v>submitted to competent authority</v>
      </c>
    </row>
    <row r="313" ht="12.75">
      <c r="A313" s="17" t="str">
        <f>Translations!$B$331</f>
        <v>approved by competent authority</v>
      </c>
    </row>
    <row r="314" ht="12.75">
      <c r="A314" s="17" t="str">
        <f>Translations!$B$332</f>
        <v>rejected by competent authority</v>
      </c>
    </row>
    <row r="315" ht="12.75">
      <c r="A315" s="17" t="str">
        <f>Translations!$B$333</f>
        <v>returned with remarks</v>
      </c>
    </row>
    <row r="316" ht="12.75">
      <c r="A316" s="17" t="str">
        <f>Translations!$B$334</f>
        <v>working draft</v>
      </c>
    </row>
    <row r="317" ht="12.75">
      <c r="A317" s="17"/>
    </row>
    <row r="318" ht="12.75"/>
    <row r="319" ht="12.75"/>
    <row r="320" ht="12.75"/>
    <row r="321" ht="12.75"/>
    <row r="322" ht="12.75"/>
    <row r="323" ht="12.75"/>
    <row r="324" ht="12.75">
      <c r="A324" s="38" t="s">
        <v>196</v>
      </c>
    </row>
    <row r="325" ht="12.75">
      <c r="A325" s="39" t="str">
        <f>Translations!$B$99</f>
        <v>Proszę wybrać</v>
      </c>
    </row>
    <row r="326" ht="12.75">
      <c r="A326" s="39" t="str">
        <f>Translations!$B$335</f>
        <v>Commercial</v>
      </c>
    </row>
    <row r="327" ht="12.75">
      <c r="A327" s="39" t="str">
        <f>Translations!$B$336</f>
        <v>Non-commercial</v>
      </c>
    </row>
    <row r="328" ht="12.75"/>
    <row r="329" ht="12.75"/>
    <row r="330" ht="12.75">
      <c r="A330" s="41" t="s">
        <v>205</v>
      </c>
    </row>
    <row r="331" ht="12.75">
      <c r="A331" s="39" t="str">
        <f>Translations!$B$99</f>
        <v>Proszę wybrać</v>
      </c>
    </row>
    <row r="332" ht="12.75">
      <c r="A332" s="39" t="str">
        <f>Translations!$B$337</f>
        <v>Scheduled flights</v>
      </c>
    </row>
    <row r="333" ht="12.75">
      <c r="A333" s="39" t="str">
        <f>Translations!$B$338</f>
        <v>Non-scheduled flights</v>
      </c>
    </row>
    <row r="334" ht="12.75">
      <c r="A334" s="39" t="str">
        <f>Translations!$B$339</f>
        <v>Scheduled and non-scheduled flights</v>
      </c>
    </row>
    <row r="335" ht="12.75"/>
    <row r="336" ht="12.75"/>
    <row r="337" ht="12.75">
      <c r="A337" s="41" t="s">
        <v>223</v>
      </c>
    </row>
    <row r="338" ht="12.75">
      <c r="A338" s="39" t="str">
        <f>Translations!$B$99</f>
        <v>Proszę wybrać</v>
      </c>
    </row>
    <row r="339" ht="12.75">
      <c r="A339" s="40" t="str">
        <f>Translations!$B$340</f>
        <v>Only intra-EEA flights</v>
      </c>
    </row>
    <row r="340" ht="12.75">
      <c r="A340" s="40" t="str">
        <f>Translations!$B$341</f>
        <v>Flights inside and outside the EEA</v>
      </c>
    </row>
    <row r="341" ht="12.75"/>
    <row r="342" ht="12.75"/>
    <row r="343" ht="12.75">
      <c r="A343" s="41" t="s">
        <v>184</v>
      </c>
    </row>
    <row r="344" ht="12.75">
      <c r="A344" s="39" t="str">
        <f>Translations!$B$99</f>
        <v>Proszę wybrać</v>
      </c>
    </row>
    <row r="345" ht="12.75">
      <c r="A345" s="39"/>
    </row>
    <row r="346" ht="12.75">
      <c r="A346" s="300" t="s">
        <v>872</v>
      </c>
    </row>
    <row r="347" ht="12.75">
      <c r="A347" s="300" t="s">
        <v>873</v>
      </c>
    </row>
    <row r="348" ht="12.75">
      <c r="A348" s="300" t="s">
        <v>874</v>
      </c>
    </row>
    <row r="349" ht="12.75">
      <c r="A349" s="300" t="s">
        <v>253</v>
      </c>
    </row>
    <row r="350" ht="12.75"/>
    <row r="351" ht="12.75">
      <c r="A351" s="41" t="s">
        <v>258</v>
      </c>
    </row>
    <row r="352" ht="12.75">
      <c r="A352" s="42" t="str">
        <f>Translations!$B$99</f>
        <v>Proszę wybrać</v>
      </c>
    </row>
    <row r="353" ht="12.75">
      <c r="A353" s="42"/>
    </row>
    <row r="354" ht="12.75">
      <c r="A354" s="39" t="str">
        <f>Translations!$B$348</f>
        <v>Company / Limited Liability Partnership</v>
      </c>
    </row>
    <row r="355" ht="12.75">
      <c r="A355" s="39" t="str">
        <f>Translations!$B$349</f>
        <v>Partnership</v>
      </c>
    </row>
    <row r="356" ht="12.75">
      <c r="A356" s="39" t="str">
        <f>Translations!$B$350</f>
        <v>Individual / Sole Trader</v>
      </c>
    </row>
    <row r="357" ht="12.75"/>
    <row r="358" ht="12.75">
      <c r="A358" s="41" t="s">
        <v>176</v>
      </c>
    </row>
    <row r="359" ht="12.75">
      <c r="A359" s="39" t="str">
        <f>Translations!$B$99</f>
        <v>Proszę wybrać</v>
      </c>
    </row>
    <row r="360" ht="12.75">
      <c r="A360" s="39" t="str">
        <f>Translations!$B$351</f>
        <v>Actual/standard mass from Mass &amp; Balance documentation</v>
      </c>
    </row>
    <row r="361" ht="12.75">
      <c r="A361" s="39" t="str">
        <f>Translations!$B$352</f>
        <v>Alternative methodology</v>
      </c>
    </row>
    <row r="362" ht="12.75"/>
    <row r="363" ht="12.75">
      <c r="A363" s="41" t="s">
        <v>178</v>
      </c>
    </row>
    <row r="364" ht="12.75">
      <c r="A364" s="39" t="str">
        <f>Translations!$B$99</f>
        <v>Proszę wybrać</v>
      </c>
    </row>
    <row r="365" ht="12.75">
      <c r="A365" s="39" t="str">
        <f>Translations!$B$353</f>
        <v>100 kg default</v>
      </c>
    </row>
    <row r="366" ht="12.75">
      <c r="A366" s="39" t="str">
        <f>Translations!$B$354</f>
        <v>Mass contained in Mass &amp; Balance documentation</v>
      </c>
    </row>
    <row r="367" ht="12.75">
      <c r="A367" s="21"/>
    </row>
    <row r="368" ht="12.75">
      <c r="A368" s="38" t="s">
        <v>286</v>
      </c>
    </row>
    <row r="369" ht="12.75">
      <c r="A369" s="39"/>
    </row>
    <row r="370" ht="12.75">
      <c r="A370" s="43" t="s">
        <v>163</v>
      </c>
    </row>
    <row r="371" ht="12.75">
      <c r="A371" s="43" t="s">
        <v>164</v>
      </c>
    </row>
    <row r="372" ht="12.75">
      <c r="A372" s="43" t="s">
        <v>165</v>
      </c>
    </row>
    <row r="373" ht="12.75">
      <c r="A373" s="43" t="s">
        <v>166</v>
      </c>
    </row>
    <row r="374" ht="12.75">
      <c r="A374" s="43" t="s">
        <v>167</v>
      </c>
    </row>
    <row r="375" ht="12.75">
      <c r="A375" s="43" t="s">
        <v>297</v>
      </c>
    </row>
    <row r="376" ht="12.75">
      <c r="A376" s="43" t="s">
        <v>299</v>
      </c>
    </row>
    <row r="377" ht="12.75">
      <c r="A377" s="43" t="s">
        <v>301</v>
      </c>
    </row>
    <row r="378" ht="12.75"/>
    <row r="379" ht="12.75">
      <c r="A379" s="41" t="s">
        <v>546</v>
      </c>
    </row>
    <row r="380" ht="12.75">
      <c r="A380" s="39" t="str">
        <f>Translations!$B$99</f>
        <v>Proszę wybrać</v>
      </c>
    </row>
    <row r="381" ht="12.75">
      <c r="A381" s="39" t="str">
        <f>Translations!$B$355</f>
        <v>No documented environmental management system in place</v>
      </c>
    </row>
    <row r="382" ht="12.75">
      <c r="A382" s="39" t="str">
        <f>Translations!$B$356</f>
        <v>Documented environmental management system in place</v>
      </c>
    </row>
    <row r="383" ht="12.75">
      <c r="A383" s="39" t="str">
        <f>Translations!$B$357</f>
        <v>Certified environmental management system in place</v>
      </c>
    </row>
    <row r="384" ht="12.75"/>
    <row r="385" ht="12.75"/>
    <row r="386" ht="12.75">
      <c r="A386" s="41" t="s">
        <v>357</v>
      </c>
    </row>
    <row r="387" ht="12.75">
      <c r="A387" s="39" t="str">
        <f>Translations!$B$99</f>
        <v>Proszę wybrać</v>
      </c>
    </row>
    <row r="388" ht="12.75">
      <c r="A388" s="39" t="b">
        <v>1</v>
      </c>
    </row>
    <row r="389" ht="12.75">
      <c r="A389" s="39" t="b">
        <v>0</v>
      </c>
    </row>
    <row r="390" ht="12.75"/>
    <row r="391" ht="12.75">
      <c r="A391" s="41" t="s">
        <v>697</v>
      </c>
    </row>
    <row r="392" ht="12.75">
      <c r="A392" s="39" t="b">
        <v>1</v>
      </c>
    </row>
    <row r="393" ht="12.75">
      <c r="A393" s="39" t="b">
        <v>0</v>
      </c>
    </row>
    <row r="394" ht="12.75"/>
    <row r="395" ht="12.75">
      <c r="A395" s="41" t="s">
        <v>170</v>
      </c>
    </row>
    <row r="396" ht="12.75">
      <c r="A396" s="39" t="str">
        <f>Translations!$B$358</f>
        <v>Use by Competent Authority only</v>
      </c>
    </row>
    <row r="397" ht="12.75">
      <c r="A397" s="39" t="str">
        <f>Translations!$B$359</f>
        <v>To be filled in by aircraft operator</v>
      </c>
    </row>
    <row r="398" ht="12.75"/>
    <row r="399" ht="12.75"/>
    <row r="400" ht="12.75">
      <c r="A400" s="38" t="s">
        <v>110</v>
      </c>
    </row>
    <row r="401" ht="12.75">
      <c r="A401" s="39" t="str">
        <f>Translations!$B$360</f>
        <v>Monitoring Plan for Annual Emissions</v>
      </c>
    </row>
    <row r="402" ht="12.75">
      <c r="A402" s="39" t="str">
        <f>Translations!$B$361</f>
        <v>Monitoring Plan for  Tonne-Kilometre Data</v>
      </c>
    </row>
    <row r="403" ht="12.75"/>
    <row r="404" ht="12.75"/>
    <row r="405" ht="12.75">
      <c r="A405" s="38" t="s">
        <v>144</v>
      </c>
    </row>
    <row r="406" ht="12.75">
      <c r="A406" s="39"/>
    </row>
    <row r="407" ht="12.75">
      <c r="A407" s="300" t="s">
        <v>817</v>
      </c>
    </row>
    <row r="408" ht="12.75"/>
    <row r="409" ht="12.75">
      <c r="A409" s="38" t="s">
        <v>112</v>
      </c>
    </row>
    <row r="410" ht="12.75">
      <c r="A410" s="39" t="str">
        <f>Translations!$B$363</f>
        <v>New monitoring plan</v>
      </c>
    </row>
    <row r="411" ht="12.75">
      <c r="A411" s="39" t="str">
        <f>Translations!$B$364</f>
        <v>Updated monitoring plan</v>
      </c>
    </row>
    <row r="412" ht="12.75"/>
    <row r="413" ht="12.75"/>
    <row r="414" ht="12.75">
      <c r="A414" s="38" t="s">
        <v>564</v>
      </c>
    </row>
    <row r="415" ht="12.75">
      <c r="A415" s="44" t="b">
        <v>1</v>
      </c>
    </row>
    <row r="416" ht="12.75">
      <c r="A416" s="44" t="b">
        <v>0</v>
      </c>
    </row>
    <row r="417" ht="12.75">
      <c r="A417" s="44">
        <v>1</v>
      </c>
    </row>
    <row r="418" ht="12.75">
      <c r="A418" s="44">
        <v>0</v>
      </c>
    </row>
    <row r="419" ht="12.75"/>
    <row r="420" ht="12.75"/>
    <row r="421" ht="12.75">
      <c r="A421" s="41" t="s">
        <v>582</v>
      </c>
    </row>
    <row r="422" ht="12.75">
      <c r="A422" s="42" t="str">
        <f>Translations!$B$99</f>
        <v>Proszę wybrać</v>
      </c>
    </row>
    <row r="423" ht="12.75">
      <c r="A423" s="42" t="str">
        <f>Translations!$B$365</f>
        <v>As measured by fuel supplier</v>
      </c>
    </row>
    <row r="424" ht="12.75">
      <c r="A424" s="42" t="str">
        <f>Translations!$B$366</f>
        <v>On-board measuring equipment</v>
      </c>
    </row>
    <row r="425" ht="12.75"/>
    <row r="426" ht="12.75">
      <c r="A426" s="41" t="s">
        <v>585</v>
      </c>
    </row>
    <row r="427" ht="12.75">
      <c r="A427" s="42" t="str">
        <f>Translations!$B$99</f>
        <v>Proszę wybrać</v>
      </c>
    </row>
    <row r="428" ht="12.75">
      <c r="A428" s="42"/>
    </row>
    <row r="429" ht="12.75">
      <c r="A429" s="42" t="str">
        <f>Translations!$B$367</f>
        <v>Taken from fuel supplier (delivery notes or invoices)</v>
      </c>
    </row>
    <row r="430" ht="12.75">
      <c r="A430" s="42" t="str">
        <f>Translations!$B$368</f>
        <v>Recorded in Mass &amp; Balance documentation</v>
      </c>
    </row>
    <row r="431" ht="12.75">
      <c r="A431" s="42" t="str">
        <f>Translations!$B$369</f>
        <v>Recorded in aircraft technical log</v>
      </c>
    </row>
    <row r="432" ht="12.75">
      <c r="A432" s="42" t="str">
        <f>Translations!$B$370</f>
        <v>Transmitted electronically from aircraft to operator</v>
      </c>
    </row>
    <row r="433" ht="12.75"/>
    <row r="434" ht="12.75">
      <c r="A434" s="41" t="s">
        <v>575</v>
      </c>
    </row>
    <row r="435" ht="12.75">
      <c r="A435" s="39" t="str">
        <f>Translations!$B$99</f>
        <v>Proszę wybrać</v>
      </c>
    </row>
    <row r="436" ht="12.75">
      <c r="A436" s="39"/>
    </row>
    <row r="437" ht="12.75">
      <c r="A437" s="39" t="str">
        <f>Translations!$B$371</f>
        <v>Daily</v>
      </c>
    </row>
    <row r="438" ht="12.75">
      <c r="A438" s="39" t="str">
        <f>Translations!$B$372</f>
        <v>Weekly</v>
      </c>
    </row>
    <row r="439" ht="12.75">
      <c r="A439" s="39" t="str">
        <f>Translations!$B$373</f>
        <v>Monthly</v>
      </c>
    </row>
    <row r="440" ht="12.75">
      <c r="A440" s="39" t="str">
        <f>Translations!$B$374</f>
        <v>Annual</v>
      </c>
    </row>
    <row r="441" ht="12.75"/>
    <row r="442" ht="12.75">
      <c r="A442" s="41" t="s">
        <v>593</v>
      </c>
    </row>
    <row r="443" ht="12.75">
      <c r="A443" s="39" t="str">
        <f>Translations!$B$99</f>
        <v>Proszę wybrać</v>
      </c>
    </row>
    <row r="444" ht="12.75">
      <c r="A444" s="39" t="str">
        <f>Translations!$B$375</f>
        <v>EF</v>
      </c>
    </row>
    <row r="445" ht="12.75">
      <c r="A445" s="39" t="str">
        <f>Translations!$B$376</f>
        <v>NCV</v>
      </c>
    </row>
    <row r="446" ht="12.75">
      <c r="A446" s="39" t="str">
        <f>Translations!$B$377</f>
        <v>NCV &amp; EF</v>
      </c>
    </row>
    <row r="447" ht="12.75">
      <c r="A447" s="39" t="str">
        <f>Translations!$B$378</f>
        <v>Biogenic content</v>
      </c>
    </row>
    <row r="448" ht="12.75">
      <c r="A448" s="39" t="str">
        <f>Translations!$B$379</f>
        <v>NCV, EF &amp; bio</v>
      </c>
    </row>
    <row r="449" ht="12.75"/>
    <row r="450" ht="12.75">
      <c r="A450" s="41" t="s">
        <v>598</v>
      </c>
    </row>
    <row r="451" ht="12.75">
      <c r="A451" s="39" t="str">
        <f>Translations!$B$99</f>
        <v>Proszę wybrać</v>
      </c>
    </row>
    <row r="452" ht="12.75">
      <c r="A452" s="39" t="s">
        <v>599</v>
      </c>
    </row>
    <row r="453" ht="12.75">
      <c r="A453" s="39" t="s">
        <v>600</v>
      </c>
    </row>
    <row r="454" ht="12.75">
      <c r="A454" s="39" t="str">
        <f>Translations!$B$362</f>
        <v>Nie dotyczy</v>
      </c>
    </row>
    <row r="455" ht="12.75"/>
    <row r="456" ht="12.75">
      <c r="A456" s="41" t="s">
        <v>544</v>
      </c>
    </row>
    <row r="457" ht="12.75">
      <c r="A457" s="45">
        <f>""</f>
      </c>
    </row>
    <row r="458" ht="12.75">
      <c r="A458" s="45">
        <v>2</v>
      </c>
    </row>
    <row r="459" ht="12.75">
      <c r="A459" s="45">
        <v>1</v>
      </c>
    </row>
    <row r="460" ht="12.75">
      <c r="A460" s="45" t="str">
        <f>Translations!$B$362</f>
        <v>Nie dotyczy</v>
      </c>
    </row>
    <row r="461" ht="12.75"/>
    <row r="462" ht="12.75"/>
    <row r="463" ht="12.75"/>
    <row r="464" ht="12.75"/>
    <row r="465" ht="12.75">
      <c r="A465" s="41" t="s">
        <v>2</v>
      </c>
    </row>
    <row r="466" ht="12.75">
      <c r="A466" s="39" t="str">
        <f>Translations!$B$99</f>
        <v>Proszę wybrać</v>
      </c>
    </row>
    <row r="467" ht="12.75">
      <c r="A467" s="39" t="str">
        <f>Translations!$B$380</f>
        <v>Major</v>
      </c>
    </row>
    <row r="468" ht="12.75">
      <c r="A468" s="39" t="str">
        <f>Translations!$B$381</f>
        <v>Minor</v>
      </c>
    </row>
    <row r="469" ht="12.75">
      <c r="A469" s="39" t="str">
        <f>Translations!$B$382</f>
        <v>De minimis</v>
      </c>
    </row>
    <row r="470" ht="12.75"/>
    <row r="471" ht="12.75">
      <c r="A471" s="41" t="s">
        <v>6</v>
      </c>
    </row>
    <row r="472" ht="12.75">
      <c r="A472" s="46" t="str">
        <f>Translations!$B$99</f>
        <v>Proszę wybrać</v>
      </c>
    </row>
    <row r="473" ht="12.75">
      <c r="A473" s="46" t="str">
        <f>Translations!$B$95</f>
        <v>Method A</v>
      </c>
    </row>
    <row r="474" ht="12.75">
      <c r="A474" s="46" t="str">
        <f>Translations!$B$96</f>
        <v>Method B</v>
      </c>
    </row>
    <row r="475" ht="12.75"/>
    <row r="476" ht="12.75"/>
    <row r="477" ht="12.75">
      <c r="A477" s="41" t="s">
        <v>7</v>
      </c>
    </row>
    <row r="478" ht="12.75">
      <c r="A478" s="46" t="str">
        <f>Translations!$B$99</f>
        <v>Proszę wybrać</v>
      </c>
    </row>
    <row r="479" ht="12.75">
      <c r="A479" s="39" t="str">
        <f>Translations!$B$383</f>
        <v>Actual density in aircraft tanks</v>
      </c>
    </row>
    <row r="480" ht="12.75">
      <c r="A480" s="39" t="str">
        <f>Translations!$B$384</f>
        <v>Actual density of uplift</v>
      </c>
    </row>
    <row r="481" ht="12.75">
      <c r="A481" s="39" t="str">
        <f>Translations!$B$385</f>
        <v>Standard value (0.8kg/litre)</v>
      </c>
    </row>
    <row r="482" ht="12.75"/>
    <row r="483" ht="12.75"/>
    <row r="484" ht="12.75">
      <c r="A484" s="41" t="s">
        <v>11</v>
      </c>
    </row>
    <row r="485" ht="12.75">
      <c r="A485" s="39" t="str">
        <f>Translations!$B$386</f>
        <v>Jet kerosene</v>
      </c>
    </row>
    <row r="486" ht="12.75">
      <c r="A486" s="39" t="str">
        <f>Translations!$B$387</f>
        <v>Jet gasoline</v>
      </c>
    </row>
    <row r="487" ht="12.75">
      <c r="A487" s="39" t="str">
        <f>Translations!$B$388</f>
        <v>Aviation gasoline</v>
      </c>
    </row>
    <row r="488" ht="12.75">
      <c r="A488" s="39" t="str">
        <f>Translations!$B$389</f>
        <v>Alternative</v>
      </c>
    </row>
    <row r="489" ht="12.75">
      <c r="A489" s="39" t="str">
        <f>Translations!$B$94</f>
        <v>Biofuel</v>
      </c>
    </row>
    <row r="490" ht="12.75"/>
    <row r="491" ht="12.75">
      <c r="A491" s="41" t="s">
        <v>13</v>
      </c>
    </row>
    <row r="492" ht="12.75">
      <c r="A492" s="39"/>
    </row>
    <row r="493" ht="12.75">
      <c r="A493" s="39" t="s">
        <v>599</v>
      </c>
    </row>
    <row r="494" ht="12.75">
      <c r="A494" s="39" t="s">
        <v>600</v>
      </c>
    </row>
    <row r="495" ht="12.75">
      <c r="A495" s="39" t="str">
        <f>Translations!$B$390</f>
        <v>unknown</v>
      </c>
    </row>
    <row r="496" ht="12.75"/>
    <row r="497" ht="12.75"/>
    <row r="498" ht="12.75">
      <c r="A498" s="38" t="str">
        <f>Translations!$B$391</f>
        <v>Commission approved tools</v>
      </c>
    </row>
    <row r="499" ht="12.75">
      <c r="A499" s="46" t="str">
        <f>Translations!$B$99</f>
        <v>Proszę wybrać</v>
      </c>
    </row>
    <row r="500" ht="12.75">
      <c r="A500" s="46"/>
    </row>
    <row r="501" ht="12.75">
      <c r="A501" s="39" t="str">
        <f>Translations!$B$392</f>
        <v>Small Emitters Tool - Eurocontrol's fuel consumption estimation tool</v>
      </c>
    </row>
    <row r="502" ht="12.75"/>
    <row r="503" ht="12.75"/>
    <row r="504" ht="12.75"/>
    <row r="505" ht="12.75"/>
    <row r="506" ht="12.75"/>
    <row r="507" ht="12.75">
      <c r="A507" s="38" t="s">
        <v>149</v>
      </c>
    </row>
    <row r="508" ht="12.75">
      <c r="A508" s="39" t="str">
        <f>Translations!$B$99</f>
        <v>Proszę wybrać</v>
      </c>
    </row>
    <row r="509" ht="12.75">
      <c r="A509" s="39" t="str">
        <f>Translations!$B$362</f>
        <v>Nie dotyczy</v>
      </c>
    </row>
    <row r="510" ht="12.75">
      <c r="A510" s="39" t="str">
        <f>Translations!$B$393</f>
        <v>Agencja Środowiska</v>
      </c>
    </row>
    <row r="511" ht="12.75">
      <c r="A511" s="39" t="str">
        <f>Translations!$B$394</f>
        <v>Ministerstwo Środowiska</v>
      </c>
    </row>
    <row r="512" ht="12.75">
      <c r="A512" s="39" t="str">
        <f>Translations!$B$395</f>
        <v>Urząd Lotnictwa Cywilnego</v>
      </c>
    </row>
    <row r="513" ht="12.75">
      <c r="A513" s="39" t="str">
        <f>Translations!$B$396</f>
        <v>Ministerstwo Transportu</v>
      </c>
    </row>
    <row r="515" ht="12.75">
      <c r="A515" s="39"/>
    </row>
    <row r="516" ht="12.75">
      <c r="A516" s="39"/>
    </row>
    <row r="517" ht="12.75">
      <c r="A517" s="39"/>
    </row>
    <row r="518" ht="12.75">
      <c r="A518" s="39"/>
    </row>
    <row r="519" ht="12.75">
      <c r="A519" s="39"/>
    </row>
    <row r="520" ht="12.75">
      <c r="A520" s="39"/>
    </row>
    <row r="521" ht="12.75">
      <c r="A521" s="39"/>
    </row>
    <row r="522" ht="12.75">
      <c r="A522" s="39"/>
    </row>
    <row r="523" ht="12.75">
      <c r="A523" s="39"/>
    </row>
    <row r="524" ht="12.75">
      <c r="A524" s="39"/>
    </row>
    <row r="525" ht="12.75">
      <c r="A525" s="39"/>
    </row>
    <row r="528" ht="12.75">
      <c r="A528" s="38" t="s">
        <v>195</v>
      </c>
    </row>
    <row r="529" ht="12.75">
      <c r="A529" s="39" t="str">
        <f>Translations!$B$99</f>
        <v>Proszę wybrać</v>
      </c>
    </row>
    <row r="530" ht="12.75">
      <c r="A530" s="39" t="str">
        <f>Translations!$B$397</f>
        <v>Afghanistan - Ministry of Transport and Civil Aviation</v>
      </c>
    </row>
    <row r="531" ht="12.75">
      <c r="A531" s="39" t="str">
        <f>Translations!$B$398</f>
        <v>Algeria - Établissement Nationale de la Navigation Aérienne (ENNA)</v>
      </c>
    </row>
    <row r="532" ht="12.75">
      <c r="A532" s="39" t="str">
        <f>Translations!$B$399</f>
        <v>Angola - Instituto Nacional da Aviação Civil</v>
      </c>
    </row>
    <row r="533" ht="12.75">
      <c r="A533" s="39" t="str">
        <f>Translations!$B$400</f>
        <v>Argentina - Comando de Regiones Aéreas</v>
      </c>
    </row>
    <row r="534" ht="12.75">
      <c r="A534" s="39" t="str">
        <f>Translations!$B$401</f>
        <v>Armenia - General Department of Civil Aviation</v>
      </c>
    </row>
    <row r="535" ht="12.75">
      <c r="A535" s="39" t="str">
        <f>Translations!$B$402</f>
        <v>Australia - Civil Aviation Safety Authority</v>
      </c>
    </row>
    <row r="536" ht="12.75">
      <c r="A536" s="39" t="str">
        <f>Translations!$B$403</f>
        <v>Austria - Ministry of Transport, Innovation and Technology</v>
      </c>
    </row>
    <row r="537" ht="12.75">
      <c r="A537" s="39" t="str">
        <f>Translations!$B$404</f>
        <v>Bahrain - Civil Aviation Affairs</v>
      </c>
    </row>
    <row r="538" ht="12.75">
      <c r="A538" s="39" t="str">
        <f>Translations!$B$405</f>
        <v>Belgium - Service public fédéral Mobilité et Transports</v>
      </c>
    </row>
    <row r="539" ht="12.75">
      <c r="A539" s="39" t="str">
        <f>Translations!$B$406</f>
        <v>Bermuda - Bermuda Department of Civil Aviation (DCA)</v>
      </c>
    </row>
    <row r="540" ht="12.75">
      <c r="A540" s="39" t="str">
        <f>Translations!$B$407</f>
        <v>Bolivia - Dirección General de Aeronáutica Civil</v>
      </c>
    </row>
    <row r="541" ht="12.75">
      <c r="A541" s="39" t="str">
        <f>Translations!$B$408</f>
        <v>Bosnia and Herzegovina - Department of Civil Aviation</v>
      </c>
    </row>
    <row r="542" ht="12.75">
      <c r="A542" s="39" t="str">
        <f>Translations!$B$409</f>
        <v>Botswana - Ministry of Works &amp; Transport — Department of Civil Aviation</v>
      </c>
    </row>
    <row r="543" ht="12.75">
      <c r="A543" s="39" t="str">
        <f>Translations!$B$410</f>
        <v>Brazil - Agência Nacional de Aviação Civil (ANAC)</v>
      </c>
    </row>
    <row r="544" ht="12.75">
      <c r="A544" s="39" t="str">
        <f>Translations!$B$411</f>
        <v>Brunei Darussalam - Department of Civil Aviation</v>
      </c>
    </row>
    <row r="545" ht="12.75">
      <c r="A545" s="39" t="str">
        <f>Translations!$B$412</f>
        <v>Bulgaria - Civil Aviation Administration</v>
      </c>
    </row>
    <row r="546" ht="12.75">
      <c r="A546" s="39" t="str">
        <f>Translations!$B$413</f>
        <v>Cambodia - Ministry of Public Works and Transport</v>
      </c>
    </row>
    <row r="547" ht="12.75">
      <c r="A547" s="39" t="str">
        <f>Translations!$B$414</f>
        <v>Canada - Canadian Transportation Agency</v>
      </c>
    </row>
    <row r="548" ht="12.75">
      <c r="A548" s="39" t="str">
        <f>Translations!$B$415</f>
        <v>Cape Verde - Agência de Aviação Civil (AAC)</v>
      </c>
    </row>
    <row r="549" ht="12.75">
      <c r="A549" s="39" t="str">
        <f>Translations!$B$416</f>
        <v>Cayman - Civil Aviation Authority (CAA) of the Cayman Islands</v>
      </c>
    </row>
    <row r="550" ht="12.75">
      <c r="A550" s="39" t="str">
        <f>Translations!$B$417</f>
        <v>Chile - Dirección General de Aeronáutica Civil</v>
      </c>
    </row>
    <row r="551" ht="12.75">
      <c r="A551" s="39" t="str">
        <f>Translations!$B$418</f>
        <v>China - Air Traffic Management Bureau (ATMB), General Administration of Civil Aviation of China</v>
      </c>
    </row>
    <row r="552" ht="12.75">
      <c r="A552" s="39" t="str">
        <f>Translations!$B$419</f>
        <v>Colombia - República de Colombia Aeronáutica Civil</v>
      </c>
    </row>
    <row r="553" ht="12.75">
      <c r="A553" s="39" t="str">
        <f>Translations!$B$420</f>
        <v>Costa Rica - Dirección General de Aviación Civil</v>
      </c>
    </row>
    <row r="554" ht="12.75">
      <c r="A554" s="39" t="str">
        <f>Translations!$B$421</f>
        <v>Croatia - Civil Aviation Authority</v>
      </c>
    </row>
    <row r="555" ht="12.75">
      <c r="A555" s="39" t="str">
        <f>Translations!$B$422</f>
        <v>Cuba - Instituto de Aeronáutica Civil de Cuba</v>
      </c>
    </row>
    <row r="556" ht="12.75">
      <c r="A556" s="39" t="str">
        <f>Translations!$B$423</f>
        <v>Cyprus - Department of Civil Aviation of Cyprus</v>
      </c>
    </row>
    <row r="557" ht="12.75">
      <c r="A557" s="39" t="str">
        <f>Translations!$B$424</f>
        <v>Czech Republic - Civil Aviation Authority</v>
      </c>
    </row>
    <row r="558" ht="12.75">
      <c r="A558" s="39" t="str">
        <f>Translations!$B$425</f>
        <v>Denmark - Civil Aviation Administration</v>
      </c>
    </row>
    <row r="559" ht="12.75">
      <c r="A559" s="39" t="str">
        <f>Translations!$B$426</f>
        <v>Dominican Republic - Instituto Dominicano de Aviación Civil</v>
      </c>
    </row>
    <row r="560" ht="12.75">
      <c r="A560" s="39" t="str">
        <f>Translations!$B$427</f>
        <v>Ecuador - Dirección General de Aviación Civil del Ecuador</v>
      </c>
    </row>
    <row r="561" ht="12.75">
      <c r="A561" s="39" t="str">
        <f>Translations!$B$428</f>
        <v>Egypt - Ministry of Civil Aviation</v>
      </c>
    </row>
    <row r="562" ht="12.75">
      <c r="A562" s="39" t="str">
        <f>Translations!$B$429</f>
        <v>El Salvador - Autoridad de Aviación Civil – El Salvador</v>
      </c>
    </row>
    <row r="563" ht="12.75">
      <c r="A563" s="39" t="str">
        <f>Translations!$B$430</f>
        <v>Estonia - Estonian Civil Aviation Administration</v>
      </c>
    </row>
    <row r="564" ht="12.75">
      <c r="A564" s="39" t="str">
        <f>Translations!$B$431</f>
        <v>Fiji - Civil Aviation Authority</v>
      </c>
    </row>
    <row r="565" ht="12.75">
      <c r="A565" s="39" t="str">
        <f>Translations!$B$432</f>
        <v>Finland - Civil Aviation Authority</v>
      </c>
    </row>
    <row r="566" ht="12.75">
      <c r="A566" s="39" t="str">
        <f>Translations!$B$433</f>
        <v>France - Direction Générale de I' Aviation Civile (DGAC)</v>
      </c>
    </row>
    <row r="567" ht="12.75">
      <c r="A567" s="39" t="str">
        <f>Translations!$B$434</f>
        <v>Gambia - Gambia Civil Aviation Authority</v>
      </c>
    </row>
    <row r="568" ht="12.75">
      <c r="A568" s="39" t="str">
        <f>Translations!$B$604</f>
        <v>Germany - Federal Aviation Office</v>
      </c>
    </row>
    <row r="569" ht="12.75">
      <c r="A569" s="39" t="str">
        <f>Translations!$B$436</f>
        <v>Ghana - Ghana Civil Aviation Authority</v>
      </c>
    </row>
    <row r="570" ht="12.75">
      <c r="A570" s="39" t="str">
        <f>Translations!$B$437</f>
        <v>Greece - Hellenic Civil Aviation Authority</v>
      </c>
    </row>
    <row r="571" ht="12.75">
      <c r="A571" s="39" t="str">
        <f>Translations!$B$438</f>
        <v>Hungary - Directorate for Air Transport</v>
      </c>
    </row>
    <row r="572" ht="12.75">
      <c r="A572" s="39" t="str">
        <f>Translations!$B$439</f>
        <v>Iceland - Civil Aviation Administration</v>
      </c>
    </row>
    <row r="573" ht="12.75">
      <c r="A573" s="39" t="str">
        <f>Translations!$B$440</f>
        <v>India - Directorate General of Civil Aviation</v>
      </c>
    </row>
    <row r="574" ht="12.75">
      <c r="A574" s="39" t="str">
        <f>Translations!$B$441</f>
        <v>Indonesia - Direktorat Jenderal Perhubungan Udara</v>
      </c>
    </row>
    <row r="575" ht="12.75">
      <c r="A575" s="39" t="str">
        <f>Translations!$B$442</f>
        <v>Iran, Islamic Republic of - Civil Aviation Organization of Iran</v>
      </c>
    </row>
    <row r="576" ht="12.75">
      <c r="A576" s="39" t="str">
        <f>Translations!$B$443</f>
        <v>Ireland - Irish Aviation Authority</v>
      </c>
    </row>
    <row r="577" ht="12.75">
      <c r="A577" s="40" t="str">
        <f>Translations!$B$516</f>
        <v>Ireland - Commission for Aviation Regulation</v>
      </c>
    </row>
    <row r="578" ht="12.75">
      <c r="A578" s="39" t="str">
        <f>Translations!$B$444</f>
        <v>Israel - Civil Aviation Authority</v>
      </c>
    </row>
    <row r="579" ht="12.75">
      <c r="A579" s="40" t="str">
        <f>Translations!$B$541</f>
        <v>Italy - ENAC - Ente Nazionale per l'Aviazione Civile</v>
      </c>
    </row>
    <row r="580" ht="12.75">
      <c r="A580" s="39" t="str">
        <f>Translations!$B$445</f>
        <v>Jamaica - Civil Aviation Authority</v>
      </c>
    </row>
    <row r="581" ht="12.75">
      <c r="A581" s="39" t="str">
        <f>Translations!$B$446</f>
        <v>Japan - Ministry of Land, Infrastructure and Transport</v>
      </c>
    </row>
    <row r="582" ht="12.75">
      <c r="A582" s="39" t="str">
        <f>Translations!$B$447</f>
        <v>Jordan - Civil Aviation Regulatory Commission (CARC) (formerly called "Jordan Civil Aviation Authority (JCAA)")</v>
      </c>
    </row>
    <row r="583" ht="12.75">
      <c r="A583" s="39" t="str">
        <f>Translations!$B$448</f>
        <v>Kenya - Kenya Civil Aviation Authority</v>
      </c>
    </row>
    <row r="584" ht="12.75">
      <c r="A584" s="39" t="str">
        <f>Translations!$B$449</f>
        <v>Kuwait - Directorate General of Civil Aviation</v>
      </c>
    </row>
    <row r="585" ht="12.75">
      <c r="A585" s="39" t="str">
        <f>Translations!$B$450</f>
        <v>Latvia - Civil Aviation Agency</v>
      </c>
    </row>
    <row r="586" ht="12.75">
      <c r="A586" s="39" t="str">
        <f>Translations!$B$451</f>
        <v>Lebanon - Lebanese Civil Aviation Authority</v>
      </c>
    </row>
    <row r="587" ht="12.75">
      <c r="A587" s="39" t="str">
        <f>Translations!$B$452</f>
        <v>Libyan Arab Jamahiriya - Libyan Civil Aviation Authority</v>
      </c>
    </row>
    <row r="588" ht="12.75">
      <c r="A588" s="39" t="str">
        <f>Translations!$B$453</f>
        <v>Lithuania - Directorate of Civil Aviation</v>
      </c>
    </row>
    <row r="589" ht="12.75">
      <c r="A589" s="39" t="str">
        <f>Translations!$B$454</f>
        <v>Malaysia - Department of Civil Aviation</v>
      </c>
    </row>
    <row r="590" ht="12.75">
      <c r="A590" s="39" t="str">
        <f>Translations!$B$455</f>
        <v>Maldives - Civil Aviation Department</v>
      </c>
    </row>
    <row r="591" ht="12.75">
      <c r="A591" s="39" t="str">
        <f>Translations!$B$456</f>
        <v>Malta - Department of Civil Aviation</v>
      </c>
    </row>
    <row r="592" ht="12.75">
      <c r="A592" s="39" t="str">
        <f>Translations!$B$457</f>
        <v>Mexico - Secretaría de Comunicaciones y Transportes</v>
      </c>
    </row>
    <row r="593" ht="12.75">
      <c r="A593" s="39" t="str">
        <f>Translations!$B$458</f>
        <v>Mongolia - Civil Aviation Authority</v>
      </c>
    </row>
    <row r="594" ht="12.75">
      <c r="A594" s="39" t="str">
        <f>Translations!$B$459</f>
        <v>Montenegro - Ministry Maritime Affairs, Transportation and Telecommunications</v>
      </c>
    </row>
    <row r="595" ht="12.75">
      <c r="A595" s="39" t="str">
        <f>Translations!$B$460</f>
        <v>Morocco - Ministère des Transports</v>
      </c>
    </row>
    <row r="596" ht="12.75">
      <c r="A596" s="39" t="str">
        <f>Translations!$B$461</f>
        <v>Namibia - Directorate of Civil Aviation (DCA Namibia)</v>
      </c>
    </row>
    <row r="597" ht="12.75">
      <c r="A597" s="39" t="str">
        <f>Translations!$B$462</f>
        <v>Nepal - Civil Aviation Authority of Nepal</v>
      </c>
    </row>
    <row r="598" ht="12.75">
      <c r="A598" s="39" t="str">
        <f>Translations!$B$463</f>
        <v>Netherlands - Directorate General of Civil Aviation and Freight Transport (DGTL)</v>
      </c>
    </row>
    <row r="599" ht="12.75">
      <c r="A599" s="39" t="str">
        <f>Translations!$B$464</f>
        <v>New Zealand - Airways Corporation of New Zealand</v>
      </c>
    </row>
    <row r="600" ht="12.75">
      <c r="A600" s="39" t="str">
        <f>Translations!$B$465</f>
        <v>Nicaragua - Instituto Nicaragüense de Aeronáutica Civíl</v>
      </c>
    </row>
    <row r="601" ht="12.75">
      <c r="A601" s="39" t="str">
        <f>Translations!$B$466</f>
        <v>Nigeria - Nigerian Civil Aviation Authority (NCAA)</v>
      </c>
    </row>
    <row r="602" ht="12.75">
      <c r="A602" s="39" t="str">
        <f>Translations!$B$467</f>
        <v>Norway - Civil Aviation Authority</v>
      </c>
    </row>
    <row r="603" ht="12.75">
      <c r="A603" s="39" t="str">
        <f>Translations!$B$468</f>
        <v>Oman - Directorate General of Civil Aviation and Meteorology</v>
      </c>
    </row>
    <row r="604" ht="12.75">
      <c r="A604" s="39" t="str">
        <f>Translations!$B$469</f>
        <v>Pakistan - Civil Aviation Authority</v>
      </c>
    </row>
    <row r="605" ht="12.75">
      <c r="A605" s="39" t="str">
        <f>Translations!$B$470</f>
        <v>Paraguay - Dirección Nacional de Aeronáutica Civil (DINAC)</v>
      </c>
    </row>
    <row r="606" ht="12.75">
      <c r="A606" s="39" t="str">
        <f>Translations!$B$471</f>
        <v>Peru - Dirección General de Aeronáutica Civil</v>
      </c>
    </row>
    <row r="607" ht="12.75">
      <c r="A607" s="39" t="str">
        <f>Translations!$B$472</f>
        <v>Philippines - Air Transportation Office (ATO)</v>
      </c>
    </row>
    <row r="608" ht="12.75">
      <c r="A608" s="39" t="str">
        <f>Translations!$B$473</f>
        <v>Polska - Urząd Lotnictwa Cywilnego</v>
      </c>
    </row>
    <row r="609" ht="12.75">
      <c r="A609" s="39" t="str">
        <f>Translations!$B$474</f>
        <v>Portugal - Instituto Nacional de Aviação Civil</v>
      </c>
    </row>
    <row r="610" ht="12.75">
      <c r="A610" s="39" t="str">
        <f>Translations!$B$475</f>
        <v>Republic of Korea - Ministry of Construction and Transportation</v>
      </c>
    </row>
    <row r="611" ht="12.75">
      <c r="A611" s="39" t="str">
        <f>Translations!$B$476</f>
        <v>Republic of Moldova - Civil Aviation Administration</v>
      </c>
    </row>
    <row r="612" ht="12.75">
      <c r="A612" s="39" t="str">
        <f>Translations!$B$477</f>
        <v>Romania - Romanian Civil Aeronautical Authority</v>
      </c>
    </row>
    <row r="613" ht="12.75">
      <c r="A613" s="39" t="str">
        <f>Translations!$B$478</f>
        <v>Russian Federation - State Civil Aviation Authority</v>
      </c>
    </row>
    <row r="614" ht="12.75">
      <c r="A614" s="39" t="str">
        <f>Translations!$B$479</f>
        <v>Saudi Arabia - Ministry of Defense and Aviation Presidency of Civil Aviation</v>
      </c>
    </row>
    <row r="615" ht="12.75">
      <c r="A615" s="39" t="str">
        <f>Translations!$B$480</f>
        <v>Serbia - Civil Aviation Directorate</v>
      </c>
    </row>
    <row r="616" ht="12.75">
      <c r="A616" s="39" t="str">
        <f>Translations!$B$481</f>
        <v>Seychelles - Directorate of Civil Aviation, Ministry of Tourism</v>
      </c>
    </row>
    <row r="617" ht="12.75">
      <c r="A617" s="39" t="str">
        <f>Translations!$B$482</f>
        <v>Singapore - Civil Aviation Authority of Singapore</v>
      </c>
    </row>
    <row r="618" ht="12.75">
      <c r="A618" s="39" t="str">
        <f>Translations!$B$483</f>
        <v>Slovakia - Civil Aviation Authority</v>
      </c>
    </row>
    <row r="619" ht="12.75">
      <c r="A619" s="39" t="str">
        <f>Translations!$B$484</f>
        <v>Slovenia - Civil Aviation Authority</v>
      </c>
    </row>
    <row r="620" ht="12.75">
      <c r="A620" s="39" t="str">
        <f>Translations!$B$485</f>
        <v>Somalia - Civil Aviation Caretaker Authority for Somalia</v>
      </c>
    </row>
    <row r="621" ht="12.75">
      <c r="A621" s="39" t="str">
        <f>Translations!$B$486</f>
        <v>South Africa - Civil Aviation Authority</v>
      </c>
    </row>
    <row r="622" ht="12.75">
      <c r="A622" s="39" t="str">
        <f>Translations!$B$487</f>
        <v>Spain - Ministerio de Fomento, Civil Aviation</v>
      </c>
    </row>
    <row r="623" ht="12.75">
      <c r="A623" s="39" t="str">
        <f>Translations!$B$488</f>
        <v>Sri Lanka - Civil Aviation Authority</v>
      </c>
    </row>
    <row r="624" ht="12.75">
      <c r="A624" s="39" t="str">
        <f>Translations!$B$489</f>
        <v>Sudan - Civil Aviation Authority</v>
      </c>
    </row>
    <row r="625" ht="12.75">
      <c r="A625" s="39" t="str">
        <f>Translations!$B$490</f>
        <v>Suriname - Civil Aviation Department of Suriname</v>
      </c>
    </row>
    <row r="626" ht="12.75">
      <c r="A626" s="39" t="str">
        <f>Translations!$B$491</f>
        <v>Sweden - Swedish Civil Aviation Authority</v>
      </c>
    </row>
    <row r="627" ht="12.75">
      <c r="A627" s="39" t="str">
        <f>Translations!$B$492</f>
        <v>Switzerland - Federal Office for Civil Aviation (FOCA)</v>
      </c>
    </row>
    <row r="628" ht="12.75">
      <c r="A628" s="39" t="str">
        <f>Translations!$B$493</f>
        <v>Thailand - Department of Civil Aviation</v>
      </c>
    </row>
    <row r="629" ht="12.75">
      <c r="A629" s="39" t="str">
        <f>Translations!$B$494</f>
        <v>The former Yugoslav Republic of Macedonia - Civil Aviation Administration</v>
      </c>
    </row>
    <row r="630" ht="12.75">
      <c r="A630" s="39" t="str">
        <f>Translations!$B$495</f>
        <v>Tonga - Ministry of Civil Aviation</v>
      </c>
    </row>
    <row r="631" ht="12.75">
      <c r="A631" s="39" t="str">
        <f>Translations!$B$496</f>
        <v>Trinidad and Tobago - Civil Aviation Authority</v>
      </c>
    </row>
    <row r="632" ht="12.75">
      <c r="A632" s="39" t="str">
        <f>Translations!$B$497</f>
        <v>Tunisia - Office de l'aviation civile et des aéroports</v>
      </c>
    </row>
    <row r="633" ht="12.75">
      <c r="A633" s="39" t="str">
        <f>Translations!$B$498</f>
        <v>Turkey - Directorate General of Civil Aviation</v>
      </c>
    </row>
    <row r="634" ht="12.75">
      <c r="A634" s="39" t="str">
        <f>Translations!$B$499</f>
        <v>Uganda - Civil Aviation Authority</v>
      </c>
    </row>
    <row r="635" ht="12.75">
      <c r="A635" s="39" t="str">
        <f>Translations!$B$500</f>
        <v>Ukraine - Civil Aviation Authority</v>
      </c>
    </row>
    <row r="636" ht="12.75">
      <c r="A636" s="39" t="str">
        <f>Translations!$B$501</f>
        <v>United Kingdom Civil Aviation Authority</v>
      </c>
    </row>
    <row r="637" ht="12.75">
      <c r="A637" s="39" t="str">
        <f>Translations!$B$502</f>
        <v>United Arab Emirates - General Civil Aviation Authority (GCAA)</v>
      </c>
    </row>
    <row r="638" ht="12.75">
      <c r="A638" s="39" t="str">
        <f>Translations!$B$503</f>
        <v>United Republic of Tanzania - Tanzania Civil Aviation Authority (TCAA)</v>
      </c>
    </row>
    <row r="639" ht="12.75">
      <c r="A639" s="39" t="str">
        <f>Translations!$B$504</f>
        <v>United States - Federal Aviation Administration</v>
      </c>
    </row>
    <row r="640" ht="12.75">
      <c r="A640" s="39" t="str">
        <f>Translations!$B$505</f>
        <v>Uruguay - Dirección Nacional de Aviación Civil e Infraestructura Aeronáutica (DINACIA)</v>
      </c>
    </row>
    <row r="641" ht="12.75">
      <c r="A641" s="39" t="str">
        <f>Translations!$B$506</f>
        <v>Vanuatu - Vanuatu Civil Aviation Authority</v>
      </c>
    </row>
    <row r="642" ht="12.75">
      <c r="A642" s="39" t="str">
        <f>Translations!$B$507</f>
        <v>Yemen - Civil Aviation and Meteorological Authority (CAMA)</v>
      </c>
    </row>
    <row r="643" ht="12.75">
      <c r="A643" s="39" t="str">
        <f>Translations!$B$508</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5"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D36" sqref="D36"/>
    </sheetView>
  </sheetViews>
  <sheetFormatPr defaultColWidth="11.421875" defaultRowHeight="12.75"/>
  <cols>
    <col min="1" max="16384" width="11.421875" style="8" customWidth="1"/>
  </cols>
  <sheetData>
    <row r="2" ht="23.25">
      <c r="A2" s="7" t="s">
        <v>603</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L605"/>
  <sheetViews>
    <sheetView zoomScale="145" zoomScaleNormal="145" zoomScalePageLayoutView="0" workbookViewId="0" topLeftCell="A522">
      <selection activeCell="B525" sqref="B525"/>
    </sheetView>
  </sheetViews>
  <sheetFormatPr defaultColWidth="11.421875" defaultRowHeight="12.75"/>
  <cols>
    <col min="1" max="1" width="8.28125" style="178" customWidth="1"/>
    <col min="2" max="2" width="90.7109375" style="104" customWidth="1"/>
    <col min="3" max="3" width="77.28125" style="76" customWidth="1"/>
    <col min="4" max="16384" width="11.421875" style="76" customWidth="1"/>
  </cols>
  <sheetData>
    <row r="1" spans="1:2" ht="15">
      <c r="A1" s="177" t="s">
        <v>601</v>
      </c>
      <c r="B1" s="103" t="s">
        <v>602</v>
      </c>
    </row>
    <row r="2" spans="1:2" ht="18">
      <c r="A2" s="102">
        <v>1</v>
      </c>
      <c r="B2" s="151" t="s">
        <v>922</v>
      </c>
    </row>
    <row r="3" spans="1:2" ht="12.75">
      <c r="A3" s="102">
        <f>A2+1</f>
        <v>2</v>
      </c>
      <c r="B3" s="303" t="s">
        <v>792</v>
      </c>
    </row>
    <row r="4" spans="1:3" ht="12.75">
      <c r="A4" s="102">
        <f aca="true" t="shared" si="0" ref="A4:A67">A3+1</f>
        <v>3</v>
      </c>
      <c r="B4" s="152" t="s">
        <v>796</v>
      </c>
      <c r="C4" s="152" t="s">
        <v>115</v>
      </c>
    </row>
    <row r="5" spans="1:3" ht="26.25" thickBot="1">
      <c r="A5" s="102">
        <f t="shared" si="0"/>
        <v>4</v>
      </c>
      <c r="B5" s="153" t="s">
        <v>797</v>
      </c>
      <c r="C5" s="153" t="s">
        <v>168</v>
      </c>
    </row>
    <row r="6" spans="1:3" ht="13.5" thickBot="1">
      <c r="A6" s="102">
        <f t="shared" si="0"/>
        <v>5</v>
      </c>
      <c r="B6" s="155" t="s">
        <v>799</v>
      </c>
      <c r="C6" s="155" t="s">
        <v>780</v>
      </c>
    </row>
    <row r="7" spans="1:3" ht="25.5">
      <c r="A7" s="102">
        <f t="shared" si="0"/>
        <v>6</v>
      </c>
      <c r="B7" s="155" t="s">
        <v>798</v>
      </c>
      <c r="C7" s="155" t="s">
        <v>169</v>
      </c>
    </row>
    <row r="8" spans="1:3" ht="13.5" thickBot="1">
      <c r="A8" s="102">
        <f t="shared" si="0"/>
        <v>7</v>
      </c>
      <c r="B8" s="153" t="s">
        <v>800</v>
      </c>
      <c r="C8" s="153" t="s">
        <v>108</v>
      </c>
    </row>
    <row r="9" spans="1:3" ht="13.5" thickBot="1">
      <c r="A9" s="102">
        <f t="shared" si="0"/>
        <v>8</v>
      </c>
      <c r="B9" s="156" t="s">
        <v>801</v>
      </c>
      <c r="C9" s="156" t="s">
        <v>104</v>
      </c>
    </row>
    <row r="10" spans="1:3" ht="13.5" thickBot="1">
      <c r="A10" s="102">
        <f t="shared" si="0"/>
        <v>9</v>
      </c>
      <c r="B10" s="157" t="s">
        <v>802</v>
      </c>
      <c r="C10" s="157" t="s">
        <v>107</v>
      </c>
    </row>
    <row r="11" spans="1:3" ht="13.5" thickBot="1">
      <c r="A11" s="102">
        <f t="shared" si="0"/>
        <v>10</v>
      </c>
      <c r="B11" s="157" t="s">
        <v>803</v>
      </c>
      <c r="C11" s="157" t="s">
        <v>105</v>
      </c>
    </row>
    <row r="12" spans="1:3" ht="13.5" thickBot="1">
      <c r="A12" s="102">
        <f t="shared" si="0"/>
        <v>11</v>
      </c>
      <c r="B12" s="157" t="s">
        <v>804</v>
      </c>
      <c r="C12" s="157" t="s">
        <v>106</v>
      </c>
    </row>
    <row r="13" spans="1:3" ht="18">
      <c r="A13" s="102">
        <f t="shared" si="0"/>
        <v>12</v>
      </c>
      <c r="B13" s="158" t="s">
        <v>921</v>
      </c>
      <c r="C13" s="158" t="s">
        <v>188</v>
      </c>
    </row>
    <row r="14" spans="1:3" ht="63.75">
      <c r="A14" s="102">
        <f t="shared" si="0"/>
        <v>13</v>
      </c>
      <c r="B14" s="152" t="s">
        <v>981</v>
      </c>
      <c r="C14" s="152" t="s">
        <v>774</v>
      </c>
    </row>
    <row r="15" spans="1:3" ht="12.75">
      <c r="A15" s="102">
        <f t="shared" si="0"/>
        <v>14</v>
      </c>
      <c r="B15" s="154" t="s">
        <v>923</v>
      </c>
      <c r="C15" s="154" t="s">
        <v>626</v>
      </c>
    </row>
    <row r="16" spans="1:3" ht="38.25">
      <c r="A16" s="102">
        <f t="shared" si="0"/>
        <v>15</v>
      </c>
      <c r="B16" s="303" t="s">
        <v>924</v>
      </c>
      <c r="C16" s="152" t="s">
        <v>627</v>
      </c>
    </row>
    <row r="17" spans="1:3" ht="38.25">
      <c r="A17" s="102">
        <f t="shared" si="0"/>
        <v>16</v>
      </c>
      <c r="B17" s="154" t="s">
        <v>925</v>
      </c>
      <c r="C17" s="154" t="s">
        <v>668</v>
      </c>
    </row>
    <row r="18" spans="1:3" ht="25.5">
      <c r="A18" s="102">
        <f t="shared" si="0"/>
        <v>17</v>
      </c>
      <c r="B18" s="303" t="s">
        <v>926</v>
      </c>
      <c r="C18" s="152" t="s">
        <v>667</v>
      </c>
    </row>
    <row r="19" spans="1:3" ht="12.75">
      <c r="A19" s="102">
        <f t="shared" si="0"/>
        <v>18</v>
      </c>
      <c r="B19" s="154" t="s">
        <v>929</v>
      </c>
      <c r="C19" s="154" t="s">
        <v>628</v>
      </c>
    </row>
    <row r="20" spans="1:3" ht="102">
      <c r="A20" s="102">
        <f t="shared" si="0"/>
        <v>19</v>
      </c>
      <c r="B20" s="159" t="s">
        <v>930</v>
      </c>
      <c r="C20" s="159" t="s">
        <v>629</v>
      </c>
    </row>
    <row r="21" spans="1:3" ht="25.5">
      <c r="A21" s="102">
        <f t="shared" si="0"/>
        <v>20</v>
      </c>
      <c r="B21" s="154" t="s">
        <v>939</v>
      </c>
      <c r="C21" s="154" t="s">
        <v>630</v>
      </c>
    </row>
    <row r="22" spans="1:3" ht="12.75">
      <c r="A22" s="102">
        <f t="shared" si="0"/>
        <v>21</v>
      </c>
      <c r="B22" s="152" t="s">
        <v>569</v>
      </c>
      <c r="C22" s="152" t="s">
        <v>569</v>
      </c>
    </row>
    <row r="23" spans="1:3" ht="31.5">
      <c r="A23" s="102">
        <f t="shared" si="0"/>
        <v>22</v>
      </c>
      <c r="B23" s="160" t="s">
        <v>983</v>
      </c>
      <c r="C23" s="160" t="s">
        <v>118</v>
      </c>
    </row>
    <row r="24" spans="1:3" ht="76.5">
      <c r="A24" s="102">
        <f t="shared" si="0"/>
        <v>23</v>
      </c>
      <c r="B24" s="153" t="s">
        <v>940</v>
      </c>
      <c r="C24" s="153" t="s">
        <v>137</v>
      </c>
    </row>
    <row r="25" spans="1:3" ht="38.25">
      <c r="A25" s="102">
        <f t="shared" si="0"/>
        <v>24</v>
      </c>
      <c r="B25" s="152" t="s">
        <v>984</v>
      </c>
      <c r="C25" s="152" t="s">
        <v>639</v>
      </c>
    </row>
    <row r="26" spans="1:3" ht="38.25">
      <c r="A26" s="102">
        <f t="shared" si="0"/>
        <v>25</v>
      </c>
      <c r="B26" s="152" t="s">
        <v>985</v>
      </c>
      <c r="C26" s="152" t="s">
        <v>577</v>
      </c>
    </row>
    <row r="27" spans="1:3" ht="51">
      <c r="A27" s="102">
        <f t="shared" si="0"/>
        <v>26</v>
      </c>
      <c r="B27" s="152" t="s">
        <v>941</v>
      </c>
      <c r="C27" s="152" t="s">
        <v>632</v>
      </c>
    </row>
    <row r="28" spans="1:3" ht="13.5" thickBot="1">
      <c r="A28" s="102">
        <f t="shared" si="0"/>
        <v>27</v>
      </c>
      <c r="B28" s="154" t="s">
        <v>942</v>
      </c>
      <c r="C28" s="154" t="s">
        <v>631</v>
      </c>
    </row>
    <row r="29" spans="1:3" ht="63.75" customHeight="1">
      <c r="A29" s="102">
        <f t="shared" si="0"/>
        <v>28</v>
      </c>
      <c r="B29" s="161" t="s">
        <v>944</v>
      </c>
      <c r="C29" s="161" t="s">
        <v>788</v>
      </c>
    </row>
    <row r="30" spans="1:3" ht="15.75">
      <c r="A30" s="102">
        <f t="shared" si="0"/>
        <v>29</v>
      </c>
      <c r="B30" s="162" t="s">
        <v>947</v>
      </c>
      <c r="C30" s="162" t="s">
        <v>119</v>
      </c>
    </row>
    <row r="31" spans="1:3" ht="12.75">
      <c r="A31" s="102">
        <f t="shared" si="0"/>
        <v>30</v>
      </c>
      <c r="B31" s="153" t="s">
        <v>948</v>
      </c>
      <c r="C31" s="153" t="s">
        <v>120</v>
      </c>
    </row>
    <row r="32" spans="1:3" ht="12.75">
      <c r="A32" s="102">
        <f t="shared" si="0"/>
        <v>31</v>
      </c>
      <c r="B32" s="154" t="s">
        <v>949</v>
      </c>
      <c r="C32" s="154" t="s">
        <v>122</v>
      </c>
    </row>
    <row r="33" spans="1:3" ht="12.75">
      <c r="A33" s="102">
        <f t="shared" si="0"/>
        <v>32</v>
      </c>
      <c r="B33" s="152" t="s">
        <v>121</v>
      </c>
      <c r="C33" s="152" t="s">
        <v>121</v>
      </c>
    </row>
    <row r="34" spans="1:3" ht="12.75">
      <c r="A34" s="102">
        <f t="shared" si="0"/>
        <v>33</v>
      </c>
      <c r="B34" s="154" t="s">
        <v>950</v>
      </c>
      <c r="C34" s="154" t="s">
        <v>123</v>
      </c>
    </row>
    <row r="35" spans="1:3" ht="12.75">
      <c r="A35" s="102">
        <f t="shared" si="0"/>
        <v>34</v>
      </c>
      <c r="B35" s="152" t="s">
        <v>633</v>
      </c>
      <c r="C35" s="152" t="s">
        <v>633</v>
      </c>
    </row>
    <row r="36" spans="1:3" ht="12.75">
      <c r="A36" s="102">
        <f t="shared" si="0"/>
        <v>35</v>
      </c>
      <c r="B36" s="152" t="s">
        <v>951</v>
      </c>
      <c r="C36" s="152" t="s">
        <v>129</v>
      </c>
    </row>
    <row r="37" spans="1:3" ht="12.75">
      <c r="A37" s="102">
        <f t="shared" si="0"/>
        <v>36</v>
      </c>
      <c r="B37" s="152" t="s">
        <v>568</v>
      </c>
      <c r="C37" s="152" t="s">
        <v>568</v>
      </c>
    </row>
    <row r="38" spans="1:3" ht="12.75">
      <c r="A38" s="102">
        <f t="shared" si="0"/>
        <v>37</v>
      </c>
      <c r="B38" s="154" t="s">
        <v>952</v>
      </c>
      <c r="C38" s="154" t="s">
        <v>124</v>
      </c>
    </row>
    <row r="39" spans="1:3" ht="12.75">
      <c r="A39" s="102">
        <f t="shared" si="0"/>
        <v>38</v>
      </c>
      <c r="B39" s="153" t="s">
        <v>953</v>
      </c>
      <c r="C39" s="153" t="s">
        <v>125</v>
      </c>
    </row>
    <row r="40" spans="1:3" ht="51">
      <c r="A40" s="102">
        <f t="shared" si="0"/>
        <v>39</v>
      </c>
      <c r="B40" s="163" t="s">
        <v>956</v>
      </c>
      <c r="C40" s="163" t="s">
        <v>126</v>
      </c>
    </row>
    <row r="41" spans="1:3" ht="12.75">
      <c r="A41" s="102">
        <f t="shared" si="0"/>
        <v>40</v>
      </c>
      <c r="B41" s="152" t="s">
        <v>954</v>
      </c>
      <c r="C41" s="152" t="s">
        <v>127</v>
      </c>
    </row>
    <row r="42" spans="1:3" ht="38.25">
      <c r="A42" s="102">
        <f t="shared" si="0"/>
        <v>41</v>
      </c>
      <c r="B42" s="163" t="s">
        <v>957</v>
      </c>
      <c r="C42" s="163" t="s">
        <v>128</v>
      </c>
    </row>
    <row r="43" spans="1:3" ht="15.75">
      <c r="A43" s="102">
        <f t="shared" si="0"/>
        <v>42</v>
      </c>
      <c r="B43" s="162" t="s">
        <v>955</v>
      </c>
      <c r="C43" s="162" t="s">
        <v>130</v>
      </c>
    </row>
    <row r="44" spans="1:3" ht="51">
      <c r="A44" s="102">
        <f t="shared" si="0"/>
        <v>43</v>
      </c>
      <c r="B44" s="152" t="s">
        <v>960</v>
      </c>
      <c r="C44" s="152" t="s">
        <v>562</v>
      </c>
    </row>
    <row r="45" spans="1:3" ht="63.75">
      <c r="A45" s="102">
        <f t="shared" si="0"/>
        <v>44</v>
      </c>
      <c r="B45" s="152" t="s">
        <v>961</v>
      </c>
      <c r="C45" s="152" t="s">
        <v>578</v>
      </c>
    </row>
    <row r="46" spans="1:3" ht="12.75">
      <c r="A46" s="102">
        <f t="shared" si="0"/>
        <v>45</v>
      </c>
      <c r="B46" s="164" t="s">
        <v>962</v>
      </c>
      <c r="C46" s="164" t="s">
        <v>561</v>
      </c>
    </row>
    <row r="47" spans="1:3" ht="12.75">
      <c r="A47" s="102">
        <f t="shared" si="0"/>
        <v>46</v>
      </c>
      <c r="B47" s="165" t="s">
        <v>963</v>
      </c>
      <c r="C47" s="165" t="s">
        <v>131</v>
      </c>
    </row>
    <row r="48" spans="1:3" ht="12.75">
      <c r="A48" s="102">
        <f t="shared" si="0"/>
        <v>47</v>
      </c>
      <c r="B48" s="166" t="s">
        <v>964</v>
      </c>
      <c r="C48" s="166" t="s">
        <v>132</v>
      </c>
    </row>
    <row r="49" spans="1:3" ht="13.5" thickBot="1">
      <c r="A49" s="102">
        <f t="shared" si="0"/>
        <v>48</v>
      </c>
      <c r="B49" s="167" t="s">
        <v>965</v>
      </c>
      <c r="C49" s="167" t="s">
        <v>133</v>
      </c>
    </row>
    <row r="50" spans="1:3" ht="25.5">
      <c r="A50" s="102">
        <f t="shared" si="0"/>
        <v>49</v>
      </c>
      <c r="B50" s="166" t="s">
        <v>966</v>
      </c>
      <c r="C50" s="166" t="s">
        <v>134</v>
      </c>
    </row>
    <row r="51" spans="1:3" ht="12.75">
      <c r="A51" s="102">
        <f t="shared" si="0"/>
        <v>50</v>
      </c>
      <c r="B51" s="166" t="s">
        <v>967</v>
      </c>
      <c r="C51" s="166" t="s">
        <v>635</v>
      </c>
    </row>
    <row r="52" spans="1:3" ht="25.5">
      <c r="A52" s="102">
        <f t="shared" si="0"/>
        <v>51</v>
      </c>
      <c r="B52" s="166" t="s">
        <v>968</v>
      </c>
      <c r="C52" s="166" t="s">
        <v>705</v>
      </c>
    </row>
    <row r="53" spans="1:3" ht="25.5">
      <c r="A53" s="102">
        <f t="shared" si="0"/>
        <v>52</v>
      </c>
      <c r="B53" s="166" t="s">
        <v>969</v>
      </c>
      <c r="C53" s="166" t="s">
        <v>634</v>
      </c>
    </row>
    <row r="54" spans="1:3" ht="25.5">
      <c r="A54" s="102">
        <f t="shared" si="0"/>
        <v>53</v>
      </c>
      <c r="B54" s="166" t="s">
        <v>970</v>
      </c>
      <c r="C54" s="166" t="s">
        <v>141</v>
      </c>
    </row>
    <row r="55" spans="1:3" ht="15.75">
      <c r="A55" s="102">
        <f t="shared" si="0"/>
        <v>54</v>
      </c>
      <c r="B55" s="162" t="s">
        <v>920</v>
      </c>
      <c r="C55" s="162" t="s">
        <v>190</v>
      </c>
    </row>
    <row r="56" spans="1:3" ht="12.75">
      <c r="A56" s="102">
        <f t="shared" si="0"/>
        <v>55</v>
      </c>
      <c r="B56" s="165" t="s">
        <v>810</v>
      </c>
      <c r="C56" s="165" t="s">
        <v>558</v>
      </c>
    </row>
    <row r="57" spans="1:3" ht="12.75">
      <c r="A57" s="102">
        <f t="shared" si="0"/>
        <v>56</v>
      </c>
      <c r="B57" s="165" t="s">
        <v>812</v>
      </c>
      <c r="C57" s="165" t="s">
        <v>109</v>
      </c>
    </row>
    <row r="58" spans="1:3" ht="22.5">
      <c r="A58" s="102">
        <f t="shared" si="0"/>
        <v>57</v>
      </c>
      <c r="B58" s="169" t="s">
        <v>813</v>
      </c>
      <c r="C58" s="169" t="s">
        <v>542</v>
      </c>
    </row>
    <row r="59" spans="1:2" ht="25.5">
      <c r="A59" s="102">
        <f t="shared" si="0"/>
        <v>58</v>
      </c>
      <c r="B59" s="165" t="s">
        <v>559</v>
      </c>
    </row>
    <row r="60" spans="1:2" ht="22.5">
      <c r="A60" s="102">
        <f t="shared" si="0"/>
        <v>59</v>
      </c>
      <c r="B60" s="169" t="s">
        <v>143</v>
      </c>
    </row>
    <row r="61" spans="1:3" ht="25.5">
      <c r="A61" s="102">
        <f t="shared" si="0"/>
        <v>60</v>
      </c>
      <c r="B61" s="165" t="s">
        <v>816</v>
      </c>
      <c r="C61" s="165" t="s">
        <v>560</v>
      </c>
    </row>
    <row r="62" spans="1:3" ht="38.25">
      <c r="A62" s="102">
        <f t="shared" si="0"/>
        <v>61</v>
      </c>
      <c r="B62" s="165" t="s">
        <v>876</v>
      </c>
      <c r="C62" s="165" t="s">
        <v>541</v>
      </c>
    </row>
    <row r="63" spans="1:3" ht="12.75">
      <c r="A63" s="102">
        <f t="shared" si="0"/>
        <v>62</v>
      </c>
      <c r="B63" s="165" t="s">
        <v>819</v>
      </c>
      <c r="C63" s="165" t="s">
        <v>192</v>
      </c>
    </row>
    <row r="64" spans="1:3" ht="12.75">
      <c r="A64" s="102">
        <f t="shared" si="0"/>
        <v>63</v>
      </c>
      <c r="B64" s="169" t="s">
        <v>820</v>
      </c>
      <c r="C64" s="169" t="s">
        <v>150</v>
      </c>
    </row>
    <row r="65" spans="1:3" ht="12.75">
      <c r="A65" s="102">
        <f t="shared" si="0"/>
        <v>64</v>
      </c>
      <c r="B65" s="165" t="s">
        <v>821</v>
      </c>
      <c r="C65" s="165" t="s">
        <v>145</v>
      </c>
    </row>
    <row r="66" spans="1:2" ht="33.75">
      <c r="A66" s="102">
        <f t="shared" si="0"/>
        <v>65</v>
      </c>
      <c r="B66" s="169" t="s">
        <v>854</v>
      </c>
    </row>
    <row r="67" spans="1:3" ht="25.5">
      <c r="A67" s="102">
        <f t="shared" si="0"/>
        <v>66</v>
      </c>
      <c r="B67" s="165" t="s">
        <v>877</v>
      </c>
      <c r="C67" s="165" t="s">
        <v>135</v>
      </c>
    </row>
    <row r="68" spans="1:3" ht="12.75">
      <c r="A68" s="102">
        <f aca="true" t="shared" si="1" ref="A68:A131">A67+1</f>
        <v>67</v>
      </c>
      <c r="B68" s="170" t="s">
        <v>875</v>
      </c>
      <c r="C68" s="170" t="s">
        <v>539</v>
      </c>
    </row>
    <row r="69" spans="1:3" ht="12.75">
      <c r="A69" s="102">
        <f t="shared" si="1"/>
        <v>68</v>
      </c>
      <c r="B69" s="170" t="s">
        <v>856</v>
      </c>
      <c r="C69" s="170" t="s">
        <v>151</v>
      </c>
    </row>
    <row r="70" spans="1:3" ht="12.75">
      <c r="A70" s="102">
        <f t="shared" si="1"/>
        <v>69</v>
      </c>
      <c r="B70" s="170" t="s">
        <v>858</v>
      </c>
      <c r="C70" s="170" t="s">
        <v>138</v>
      </c>
    </row>
    <row r="71" spans="1:3" ht="12.75">
      <c r="A71" s="102">
        <f t="shared" si="1"/>
        <v>70</v>
      </c>
      <c r="B71" s="170" t="s">
        <v>857</v>
      </c>
      <c r="C71" s="170" t="s">
        <v>540</v>
      </c>
    </row>
    <row r="72" spans="1:3" ht="25.5">
      <c r="A72" s="102">
        <f t="shared" si="1"/>
        <v>71</v>
      </c>
      <c r="B72" s="165" t="s">
        <v>878</v>
      </c>
      <c r="C72" s="165" t="s">
        <v>152</v>
      </c>
    </row>
    <row r="73" spans="1:3" ht="12.75">
      <c r="A73" s="102">
        <f t="shared" si="1"/>
        <v>72</v>
      </c>
      <c r="B73" s="170" t="s">
        <v>859</v>
      </c>
      <c r="C73" s="170" t="s">
        <v>153</v>
      </c>
    </row>
    <row r="74" spans="1:3" ht="12.75">
      <c r="A74" s="102">
        <f t="shared" si="1"/>
        <v>73</v>
      </c>
      <c r="B74" s="170" t="s">
        <v>860</v>
      </c>
      <c r="C74" s="170" t="s">
        <v>154</v>
      </c>
    </row>
    <row r="75" spans="1:3" ht="12.75">
      <c r="A75" s="102">
        <f t="shared" si="1"/>
        <v>74</v>
      </c>
      <c r="B75" s="170" t="s">
        <v>861</v>
      </c>
      <c r="C75" s="170" t="s">
        <v>155</v>
      </c>
    </row>
    <row r="76" spans="1:3" ht="12.75">
      <c r="A76" s="102">
        <f t="shared" si="1"/>
        <v>75</v>
      </c>
      <c r="B76" s="170" t="s">
        <v>862</v>
      </c>
      <c r="C76" s="170" t="s">
        <v>156</v>
      </c>
    </row>
    <row r="77" spans="1:3" ht="12.75">
      <c r="A77" s="102">
        <f t="shared" si="1"/>
        <v>76</v>
      </c>
      <c r="B77" s="170" t="s">
        <v>863</v>
      </c>
      <c r="C77" s="170" t="s">
        <v>157</v>
      </c>
    </row>
    <row r="78" spans="1:3" ht="12.75">
      <c r="A78" s="102">
        <f t="shared" si="1"/>
        <v>77</v>
      </c>
      <c r="B78" s="170" t="s">
        <v>864</v>
      </c>
      <c r="C78" s="170" t="s">
        <v>158</v>
      </c>
    </row>
    <row r="79" spans="1:3" ht="12.75">
      <c r="A79" s="102">
        <f t="shared" si="1"/>
        <v>78</v>
      </c>
      <c r="B79" s="170" t="s">
        <v>865</v>
      </c>
      <c r="C79" s="170" t="s">
        <v>181</v>
      </c>
    </row>
    <row r="80" spans="1:3" ht="12.75">
      <c r="A80" s="102">
        <f t="shared" si="1"/>
        <v>79</v>
      </c>
      <c r="B80" s="165" t="s">
        <v>868</v>
      </c>
      <c r="C80" s="165" t="s">
        <v>549</v>
      </c>
    </row>
    <row r="81" spans="1:3" ht="12.75">
      <c r="A81" s="102">
        <f t="shared" si="1"/>
        <v>80</v>
      </c>
      <c r="B81" s="165" t="s">
        <v>869</v>
      </c>
      <c r="C81" s="165" t="s">
        <v>550</v>
      </c>
    </row>
    <row r="82" spans="1:3" ht="12.75">
      <c r="A82" s="102">
        <f t="shared" si="1"/>
        <v>81</v>
      </c>
      <c r="B82" s="165" t="s">
        <v>881</v>
      </c>
      <c r="C82" s="165" t="s">
        <v>551</v>
      </c>
    </row>
    <row r="83" spans="1:3" ht="12.75">
      <c r="A83" s="102">
        <f t="shared" si="1"/>
        <v>82</v>
      </c>
      <c r="B83" s="165" t="s">
        <v>870</v>
      </c>
      <c r="C83" s="165" t="s">
        <v>159</v>
      </c>
    </row>
    <row r="84" spans="1:3" ht="12.75">
      <c r="A84" s="102">
        <f t="shared" si="1"/>
        <v>83</v>
      </c>
      <c r="B84" s="165" t="s">
        <v>871</v>
      </c>
      <c r="C84" s="165" t="s">
        <v>160</v>
      </c>
    </row>
    <row r="85" spans="1:3" ht="12.75">
      <c r="A85" s="102">
        <f t="shared" si="1"/>
        <v>84</v>
      </c>
      <c r="B85" s="165" t="s">
        <v>866</v>
      </c>
      <c r="C85" s="165" t="s">
        <v>161</v>
      </c>
    </row>
    <row r="86" spans="1:3" ht="12.75">
      <c r="A86" s="102">
        <f t="shared" si="1"/>
        <v>85</v>
      </c>
      <c r="B86" s="165" t="s">
        <v>865</v>
      </c>
      <c r="C86" s="165" t="s">
        <v>162</v>
      </c>
    </row>
    <row r="87" spans="1:3" ht="12.75">
      <c r="A87" s="102">
        <f t="shared" si="1"/>
        <v>86</v>
      </c>
      <c r="B87" s="165" t="s">
        <v>880</v>
      </c>
      <c r="C87" s="165" t="s">
        <v>12</v>
      </c>
    </row>
    <row r="88" spans="1:3" ht="12.75">
      <c r="A88" s="102">
        <f t="shared" si="1"/>
        <v>87</v>
      </c>
      <c r="B88" s="153" t="s">
        <v>859</v>
      </c>
      <c r="C88" s="153" t="s">
        <v>552</v>
      </c>
    </row>
    <row r="89" spans="1:3" ht="12.75">
      <c r="A89" s="102">
        <f t="shared" si="1"/>
        <v>88</v>
      </c>
      <c r="B89" s="153" t="s">
        <v>860</v>
      </c>
      <c r="C89" s="153" t="s">
        <v>553</v>
      </c>
    </row>
    <row r="90" spans="1:3" ht="12.75">
      <c r="A90" s="102">
        <f t="shared" si="1"/>
        <v>89</v>
      </c>
      <c r="B90" s="153" t="s">
        <v>861</v>
      </c>
      <c r="C90" s="153" t="s">
        <v>554</v>
      </c>
    </row>
    <row r="91" spans="1:3" ht="12.75">
      <c r="A91" s="102">
        <f t="shared" si="1"/>
        <v>90</v>
      </c>
      <c r="B91" s="153" t="s">
        <v>862</v>
      </c>
      <c r="C91" s="153" t="s">
        <v>555</v>
      </c>
    </row>
    <row r="92" spans="1:3" ht="12.75">
      <c r="A92" s="102">
        <f t="shared" si="1"/>
        <v>91</v>
      </c>
      <c r="B92" s="153" t="s">
        <v>863</v>
      </c>
      <c r="C92" s="153" t="s">
        <v>556</v>
      </c>
    </row>
    <row r="93" spans="1:3" ht="12.75">
      <c r="A93" s="102">
        <f t="shared" si="1"/>
        <v>92</v>
      </c>
      <c r="B93" s="153" t="s">
        <v>864</v>
      </c>
      <c r="C93" s="153" t="s">
        <v>557</v>
      </c>
    </row>
    <row r="94" spans="1:2" ht="13.5" thickBot="1">
      <c r="A94" s="102">
        <f t="shared" si="1"/>
        <v>93</v>
      </c>
      <c r="B94" s="171" t="s">
        <v>565</v>
      </c>
    </row>
    <row r="95" spans="1:2" ht="12.75">
      <c r="A95" s="102">
        <f t="shared" si="1"/>
        <v>94</v>
      </c>
      <c r="B95" s="152" t="s">
        <v>566</v>
      </c>
    </row>
    <row r="96" spans="1:2" ht="12.75">
      <c r="A96" s="102">
        <f t="shared" si="1"/>
        <v>95</v>
      </c>
      <c r="B96" s="152" t="s">
        <v>567</v>
      </c>
    </row>
    <row r="97" spans="1:3" ht="15.75">
      <c r="A97" s="102">
        <f t="shared" si="1"/>
        <v>96</v>
      </c>
      <c r="B97" s="168" t="s">
        <v>918</v>
      </c>
      <c r="C97" s="168" t="s">
        <v>142</v>
      </c>
    </row>
    <row r="98" spans="1:2" ht="12.75">
      <c r="A98" s="102">
        <f t="shared" si="1"/>
        <v>97</v>
      </c>
      <c r="B98" s="153" t="s">
        <v>919</v>
      </c>
    </row>
    <row r="99" spans="1:2" ht="12.75">
      <c r="A99" s="102">
        <f t="shared" si="1"/>
        <v>98</v>
      </c>
      <c r="B99" s="172" t="s">
        <v>822</v>
      </c>
    </row>
    <row r="100" spans="1:2" ht="12.75">
      <c r="A100" s="102">
        <f t="shared" si="1"/>
        <v>99</v>
      </c>
      <c r="B100" s="172" t="s">
        <v>201</v>
      </c>
    </row>
    <row r="101" spans="1:2" ht="12.75">
      <c r="A101" s="102">
        <f t="shared" si="1"/>
        <v>100</v>
      </c>
      <c r="B101" s="172" t="s">
        <v>823</v>
      </c>
    </row>
    <row r="102" spans="1:2" ht="12.75">
      <c r="A102" s="102">
        <f t="shared" si="1"/>
        <v>101</v>
      </c>
      <c r="B102" s="172" t="s">
        <v>824</v>
      </c>
    </row>
    <row r="103" spans="1:2" ht="12.75">
      <c r="A103" s="102">
        <f t="shared" si="1"/>
        <v>102</v>
      </c>
      <c r="B103" s="172" t="s">
        <v>825</v>
      </c>
    </row>
    <row r="104" spans="1:2" ht="12.75">
      <c r="A104" s="102">
        <f t="shared" si="1"/>
        <v>103</v>
      </c>
      <c r="B104" s="172" t="s">
        <v>826</v>
      </c>
    </row>
    <row r="105" spans="1:2" ht="12.75">
      <c r="A105" s="102">
        <f t="shared" si="1"/>
        <v>104</v>
      </c>
      <c r="B105" s="172" t="s">
        <v>827</v>
      </c>
    </row>
    <row r="106" spans="1:2" ht="12.75">
      <c r="A106" s="102">
        <f t="shared" si="1"/>
        <v>105</v>
      </c>
      <c r="B106" s="172" t="s">
        <v>828</v>
      </c>
    </row>
    <row r="107" spans="1:2" ht="12.75">
      <c r="A107" s="102">
        <f t="shared" si="1"/>
        <v>106</v>
      </c>
      <c r="B107" s="172" t="s">
        <v>217</v>
      </c>
    </row>
    <row r="108" spans="1:2" ht="12.75">
      <c r="A108" s="102">
        <f t="shared" si="1"/>
        <v>107</v>
      </c>
      <c r="B108" s="172" t="s">
        <v>829</v>
      </c>
    </row>
    <row r="109" spans="1:2" ht="12.75">
      <c r="A109" s="102">
        <f t="shared" si="1"/>
        <v>108</v>
      </c>
      <c r="B109" s="172" t="s">
        <v>830</v>
      </c>
    </row>
    <row r="110" spans="1:2" ht="12.75">
      <c r="A110" s="102">
        <f t="shared" si="1"/>
        <v>109</v>
      </c>
      <c r="B110" s="172" t="s">
        <v>831</v>
      </c>
    </row>
    <row r="111" spans="1:2" ht="12.75">
      <c r="A111" s="102">
        <f t="shared" si="1"/>
        <v>110</v>
      </c>
      <c r="B111" s="172" t="s">
        <v>832</v>
      </c>
    </row>
    <row r="112" spans="1:2" ht="12.75">
      <c r="A112" s="102">
        <f t="shared" si="1"/>
        <v>111</v>
      </c>
      <c r="B112" s="172" t="s">
        <v>833</v>
      </c>
    </row>
    <row r="113" spans="1:2" ht="12.75">
      <c r="A113" s="102">
        <f t="shared" si="1"/>
        <v>112</v>
      </c>
      <c r="B113" s="172" t="s">
        <v>834</v>
      </c>
    </row>
    <row r="114" spans="1:2" ht="12.75">
      <c r="A114" s="102">
        <f t="shared" si="1"/>
        <v>113</v>
      </c>
      <c r="B114" s="172" t="s">
        <v>835</v>
      </c>
    </row>
    <row r="115" spans="1:2" ht="12.75">
      <c r="A115" s="102">
        <f t="shared" si="1"/>
        <v>114</v>
      </c>
      <c r="B115" s="172" t="s">
        <v>836</v>
      </c>
    </row>
    <row r="116" spans="1:2" ht="12.75">
      <c r="A116" s="102">
        <f t="shared" si="1"/>
        <v>115</v>
      </c>
      <c r="B116" s="172" t="s">
        <v>837</v>
      </c>
    </row>
    <row r="117" spans="1:2" ht="12.75">
      <c r="A117" s="102">
        <f t="shared" si="1"/>
        <v>116</v>
      </c>
      <c r="B117" s="172" t="s">
        <v>838</v>
      </c>
    </row>
    <row r="118" spans="1:2" ht="12.75">
      <c r="A118" s="102">
        <f t="shared" si="1"/>
        <v>117</v>
      </c>
      <c r="B118" s="172" t="s">
        <v>839</v>
      </c>
    </row>
    <row r="119" spans="1:2" ht="12.75">
      <c r="A119" s="102">
        <f t="shared" si="1"/>
        <v>118</v>
      </c>
      <c r="B119" s="172" t="s">
        <v>840</v>
      </c>
    </row>
    <row r="120" spans="1:2" ht="12.75">
      <c r="A120" s="102">
        <f t="shared" si="1"/>
        <v>119</v>
      </c>
      <c r="B120" s="172" t="s">
        <v>240</v>
      </c>
    </row>
    <row r="121" spans="1:2" ht="12.75">
      <c r="A121" s="102">
        <f t="shared" si="1"/>
        <v>120</v>
      </c>
      <c r="B121" s="172" t="s">
        <v>841</v>
      </c>
    </row>
    <row r="122" spans="1:2" ht="12.75">
      <c r="A122" s="102">
        <f t="shared" si="1"/>
        <v>121</v>
      </c>
      <c r="B122" s="172" t="s">
        <v>842</v>
      </c>
    </row>
    <row r="123" spans="1:2" ht="12.75">
      <c r="A123" s="102">
        <f t="shared" si="1"/>
        <v>122</v>
      </c>
      <c r="B123" s="172" t="s">
        <v>805</v>
      </c>
    </row>
    <row r="124" spans="1:2" ht="12.75">
      <c r="A124" s="102">
        <f t="shared" si="1"/>
        <v>123</v>
      </c>
      <c r="B124" s="172" t="s">
        <v>843</v>
      </c>
    </row>
    <row r="125" spans="1:2" ht="12.75">
      <c r="A125" s="102">
        <f t="shared" si="1"/>
        <v>124</v>
      </c>
      <c r="B125" s="172" t="s">
        <v>844</v>
      </c>
    </row>
    <row r="126" spans="1:2" ht="12.75">
      <c r="A126" s="102">
        <f t="shared" si="1"/>
        <v>125</v>
      </c>
      <c r="B126" s="172" t="s">
        <v>845</v>
      </c>
    </row>
    <row r="127" spans="1:2" ht="12.75">
      <c r="A127" s="102">
        <f t="shared" si="1"/>
        <v>126</v>
      </c>
      <c r="B127" s="172" t="s">
        <v>846</v>
      </c>
    </row>
    <row r="128" spans="1:2" ht="12.75">
      <c r="A128" s="102">
        <f t="shared" si="1"/>
        <v>127</v>
      </c>
      <c r="B128" s="172" t="s">
        <v>847</v>
      </c>
    </row>
    <row r="129" spans="1:2" ht="12.75">
      <c r="A129" s="102">
        <f t="shared" si="1"/>
        <v>128</v>
      </c>
      <c r="B129" s="172" t="s">
        <v>848</v>
      </c>
    </row>
    <row r="130" spans="1:2" s="105" customFormat="1" ht="13.5" thickBot="1">
      <c r="A130" s="102">
        <f t="shared" si="1"/>
        <v>129</v>
      </c>
      <c r="B130" s="173" t="s">
        <v>849</v>
      </c>
    </row>
    <row r="131" spans="1:2" ht="12.75">
      <c r="A131" s="102">
        <f t="shared" si="1"/>
        <v>130</v>
      </c>
      <c r="B131" s="172" t="s">
        <v>272</v>
      </c>
    </row>
    <row r="132" spans="1:2" ht="12.75">
      <c r="A132" s="102">
        <f aca="true" t="shared" si="2" ref="A132:A195">A131+1</f>
        <v>131</v>
      </c>
      <c r="B132" s="172" t="s">
        <v>275</v>
      </c>
    </row>
    <row r="133" spans="1:2" ht="12.75">
      <c r="A133" s="102">
        <f t="shared" si="2"/>
        <v>132</v>
      </c>
      <c r="B133" s="172" t="s">
        <v>276</v>
      </c>
    </row>
    <row r="134" spans="1:2" ht="12.75">
      <c r="A134" s="102">
        <f t="shared" si="2"/>
        <v>133</v>
      </c>
      <c r="B134" s="172" t="s">
        <v>278</v>
      </c>
    </row>
    <row r="135" spans="1:2" ht="12.75">
      <c r="A135" s="102">
        <f t="shared" si="2"/>
        <v>134</v>
      </c>
      <c r="B135" s="172" t="s">
        <v>280</v>
      </c>
    </row>
    <row r="136" spans="1:2" ht="12.75">
      <c r="A136" s="102">
        <f t="shared" si="2"/>
        <v>135</v>
      </c>
      <c r="B136" s="172" t="s">
        <v>282</v>
      </c>
    </row>
    <row r="137" spans="1:2" ht="12.75">
      <c r="A137" s="102">
        <f t="shared" si="2"/>
        <v>136</v>
      </c>
      <c r="B137" s="172" t="s">
        <v>284</v>
      </c>
    </row>
    <row r="138" spans="1:2" ht="12.75">
      <c r="A138" s="102">
        <f t="shared" si="2"/>
        <v>137</v>
      </c>
      <c r="B138" s="172" t="s">
        <v>287</v>
      </c>
    </row>
    <row r="139" spans="1:2" ht="12.75">
      <c r="A139" s="102">
        <f t="shared" si="2"/>
        <v>138</v>
      </c>
      <c r="B139" s="172" t="s">
        <v>289</v>
      </c>
    </row>
    <row r="140" spans="1:2" ht="12.75">
      <c r="A140" s="102">
        <f t="shared" si="2"/>
        <v>139</v>
      </c>
      <c r="B140" s="172" t="s">
        <v>291</v>
      </c>
    </row>
    <row r="141" spans="1:2" ht="12.75">
      <c r="A141" s="102">
        <f t="shared" si="2"/>
        <v>140</v>
      </c>
      <c r="B141" s="172" t="s">
        <v>293</v>
      </c>
    </row>
    <row r="142" spans="1:2" ht="12.75">
      <c r="A142" s="102">
        <f t="shared" si="2"/>
        <v>141</v>
      </c>
      <c r="B142" s="172" t="s">
        <v>295</v>
      </c>
    </row>
    <row r="143" spans="1:2" ht="12.75">
      <c r="A143" s="102">
        <f t="shared" si="2"/>
        <v>142</v>
      </c>
      <c r="B143" s="172" t="s">
        <v>300</v>
      </c>
    </row>
    <row r="144" spans="1:2" ht="12.75">
      <c r="A144" s="102">
        <f t="shared" si="2"/>
        <v>143</v>
      </c>
      <c r="B144" s="172" t="s">
        <v>302</v>
      </c>
    </row>
    <row r="145" spans="1:2" ht="12.75">
      <c r="A145" s="102">
        <f t="shared" si="2"/>
        <v>144</v>
      </c>
      <c r="B145" s="172" t="s">
        <v>304</v>
      </c>
    </row>
    <row r="146" spans="1:2" ht="12.75">
      <c r="A146" s="102">
        <f t="shared" si="2"/>
        <v>145</v>
      </c>
      <c r="B146" s="172" t="s">
        <v>306</v>
      </c>
    </row>
    <row r="147" spans="1:2" ht="12.75">
      <c r="A147" s="102">
        <f t="shared" si="2"/>
        <v>146</v>
      </c>
      <c r="B147" s="172" t="s">
        <v>308</v>
      </c>
    </row>
    <row r="148" spans="1:2" ht="12.75">
      <c r="A148" s="102">
        <f t="shared" si="2"/>
        <v>147</v>
      </c>
      <c r="B148" s="172" t="s">
        <v>310</v>
      </c>
    </row>
    <row r="149" spans="1:2" ht="12.75">
      <c r="A149" s="102">
        <f t="shared" si="2"/>
        <v>148</v>
      </c>
      <c r="B149" s="172" t="s">
        <v>313</v>
      </c>
    </row>
    <row r="150" spans="1:2" ht="12.75">
      <c r="A150" s="102">
        <f t="shared" si="2"/>
        <v>149</v>
      </c>
      <c r="B150" s="172" t="s">
        <v>315</v>
      </c>
    </row>
    <row r="151" spans="1:2" ht="12.75">
      <c r="A151" s="102">
        <f t="shared" si="2"/>
        <v>150</v>
      </c>
      <c r="B151" s="172" t="s">
        <v>317</v>
      </c>
    </row>
    <row r="152" spans="1:2" ht="12.75">
      <c r="A152" s="102">
        <f t="shared" si="2"/>
        <v>151</v>
      </c>
      <c r="B152" s="172" t="s">
        <v>319</v>
      </c>
    </row>
    <row r="153" spans="1:2" ht="15">
      <c r="A153" s="102">
        <f t="shared" si="2"/>
        <v>152</v>
      </c>
      <c r="B153" s="174" t="s">
        <v>641</v>
      </c>
    </row>
    <row r="154" spans="1:2" ht="12.75">
      <c r="A154" s="102">
        <f t="shared" si="2"/>
        <v>153</v>
      </c>
      <c r="B154" s="172" t="s">
        <v>322</v>
      </c>
    </row>
    <row r="155" spans="1:2" ht="12.75">
      <c r="A155" s="102">
        <f t="shared" si="2"/>
        <v>154</v>
      </c>
      <c r="B155" s="172" t="s">
        <v>324</v>
      </c>
    </row>
    <row r="156" spans="1:2" ht="12.75">
      <c r="A156" s="102">
        <f t="shared" si="2"/>
        <v>155</v>
      </c>
      <c r="B156" s="172" t="s">
        <v>326</v>
      </c>
    </row>
    <row r="157" spans="1:2" ht="15">
      <c r="A157" s="102">
        <f t="shared" si="2"/>
        <v>156</v>
      </c>
      <c r="B157" s="174" t="s">
        <v>642</v>
      </c>
    </row>
    <row r="158" spans="1:2" ht="12.75">
      <c r="A158" s="102">
        <f t="shared" si="2"/>
        <v>157</v>
      </c>
      <c r="B158" s="172" t="s">
        <v>329</v>
      </c>
    </row>
    <row r="159" spans="1:2" ht="12.75">
      <c r="A159" s="102">
        <f t="shared" si="2"/>
        <v>158</v>
      </c>
      <c r="B159" s="172" t="s">
        <v>332</v>
      </c>
    </row>
    <row r="160" spans="1:2" ht="12.75">
      <c r="A160" s="102">
        <f t="shared" si="2"/>
        <v>159</v>
      </c>
      <c r="B160" s="172" t="s">
        <v>334</v>
      </c>
    </row>
    <row r="161" spans="1:2" ht="12.75">
      <c r="A161" s="102">
        <f t="shared" si="2"/>
        <v>160</v>
      </c>
      <c r="B161" s="172" t="s">
        <v>336</v>
      </c>
    </row>
    <row r="162" spans="1:2" ht="12.75">
      <c r="A162" s="102">
        <f t="shared" si="2"/>
        <v>161</v>
      </c>
      <c r="B162" s="172" t="s">
        <v>338</v>
      </c>
    </row>
    <row r="163" spans="1:2" ht="12.75">
      <c r="A163" s="102">
        <f t="shared" si="2"/>
        <v>162</v>
      </c>
      <c r="B163" s="172" t="s">
        <v>340</v>
      </c>
    </row>
    <row r="164" spans="1:2" ht="12.75">
      <c r="A164" s="102">
        <f t="shared" si="2"/>
        <v>163</v>
      </c>
      <c r="B164" s="172" t="s">
        <v>342</v>
      </c>
    </row>
    <row r="165" spans="1:2" ht="12.75">
      <c r="A165" s="102">
        <f t="shared" si="2"/>
        <v>164</v>
      </c>
      <c r="B165" s="172" t="s">
        <v>344</v>
      </c>
    </row>
    <row r="166" spans="1:2" ht="12.75">
      <c r="A166" s="102">
        <f t="shared" si="2"/>
        <v>165</v>
      </c>
      <c r="B166" s="172" t="s">
        <v>346</v>
      </c>
    </row>
    <row r="167" spans="1:2" ht="12.75">
      <c r="A167" s="102">
        <f t="shared" si="2"/>
        <v>166</v>
      </c>
      <c r="B167" s="172" t="s">
        <v>348</v>
      </c>
    </row>
    <row r="168" spans="1:2" ht="12.75">
      <c r="A168" s="102">
        <f t="shared" si="2"/>
        <v>167</v>
      </c>
      <c r="B168" s="172" t="s">
        <v>350</v>
      </c>
    </row>
    <row r="169" spans="1:2" ht="12.75">
      <c r="A169" s="102">
        <f t="shared" si="2"/>
        <v>168</v>
      </c>
      <c r="B169" s="172" t="s">
        <v>352</v>
      </c>
    </row>
    <row r="170" spans="1:2" ht="12.75">
      <c r="A170" s="102">
        <f t="shared" si="2"/>
        <v>169</v>
      </c>
      <c r="B170" s="172" t="s">
        <v>354</v>
      </c>
    </row>
    <row r="171" spans="1:2" ht="15">
      <c r="A171" s="102">
        <f t="shared" si="2"/>
        <v>170</v>
      </c>
      <c r="B171" s="174" t="s">
        <v>665</v>
      </c>
    </row>
    <row r="172" spans="1:2" ht="15">
      <c r="A172" s="102">
        <f t="shared" si="2"/>
        <v>171</v>
      </c>
      <c r="B172" s="174" t="s">
        <v>643</v>
      </c>
    </row>
    <row r="173" spans="1:2" ht="12.75">
      <c r="A173" s="102">
        <f t="shared" si="2"/>
        <v>172</v>
      </c>
      <c r="B173" s="172" t="s">
        <v>359</v>
      </c>
    </row>
    <row r="174" spans="1:2" ht="12.75">
      <c r="A174" s="102">
        <f t="shared" si="2"/>
        <v>173</v>
      </c>
      <c r="B174" s="172" t="s">
        <v>361</v>
      </c>
    </row>
    <row r="175" spans="1:2" ht="12.75">
      <c r="A175" s="102">
        <f t="shared" si="2"/>
        <v>174</v>
      </c>
      <c r="B175" s="172" t="s">
        <v>363</v>
      </c>
    </row>
    <row r="176" spans="1:2" ht="12.75">
      <c r="A176" s="102">
        <f t="shared" si="2"/>
        <v>175</v>
      </c>
      <c r="B176" s="172" t="s">
        <v>365</v>
      </c>
    </row>
    <row r="177" spans="1:2" ht="12.75">
      <c r="A177" s="102">
        <f t="shared" si="2"/>
        <v>176</v>
      </c>
      <c r="B177" s="172" t="s">
        <v>367</v>
      </c>
    </row>
    <row r="178" spans="1:2" ht="12.75">
      <c r="A178" s="102">
        <f t="shared" si="2"/>
        <v>177</v>
      </c>
      <c r="B178" s="172" t="s">
        <v>369</v>
      </c>
    </row>
    <row r="179" spans="1:2" ht="12.75">
      <c r="A179" s="102">
        <f t="shared" si="2"/>
        <v>178</v>
      </c>
      <c r="B179" s="172" t="s">
        <v>373</v>
      </c>
    </row>
    <row r="180" spans="1:2" ht="15">
      <c r="A180" s="102">
        <f t="shared" si="2"/>
        <v>179</v>
      </c>
      <c r="B180" s="174" t="s">
        <v>644</v>
      </c>
    </row>
    <row r="181" spans="1:2" ht="15">
      <c r="A181" s="102">
        <f t="shared" si="2"/>
        <v>180</v>
      </c>
      <c r="B181" s="174" t="s">
        <v>645</v>
      </c>
    </row>
    <row r="182" spans="1:2" ht="12.75">
      <c r="A182" s="102">
        <f t="shared" si="2"/>
        <v>181</v>
      </c>
      <c r="B182" s="172" t="s">
        <v>380</v>
      </c>
    </row>
    <row r="183" spans="1:2" ht="12.75">
      <c r="A183" s="102">
        <f t="shared" si="2"/>
        <v>182</v>
      </c>
      <c r="B183" s="172" t="s">
        <v>382</v>
      </c>
    </row>
    <row r="184" spans="1:2" ht="12.75">
      <c r="A184" s="102">
        <f t="shared" si="2"/>
        <v>183</v>
      </c>
      <c r="B184" s="172" t="s">
        <v>384</v>
      </c>
    </row>
    <row r="185" spans="1:2" ht="12.75">
      <c r="A185" s="102">
        <f t="shared" si="2"/>
        <v>184</v>
      </c>
      <c r="B185" s="172" t="s">
        <v>386</v>
      </c>
    </row>
    <row r="186" spans="1:2" ht="12.75">
      <c r="A186" s="102">
        <f t="shared" si="2"/>
        <v>185</v>
      </c>
      <c r="B186" s="172" t="s">
        <v>388</v>
      </c>
    </row>
    <row r="187" spans="1:2" ht="12.75">
      <c r="A187" s="102">
        <f t="shared" si="2"/>
        <v>186</v>
      </c>
      <c r="B187" s="172" t="s">
        <v>390</v>
      </c>
    </row>
    <row r="188" spans="1:2" ht="12.75">
      <c r="A188" s="102">
        <f t="shared" si="2"/>
        <v>187</v>
      </c>
      <c r="B188" s="172" t="s">
        <v>392</v>
      </c>
    </row>
    <row r="189" spans="1:2" ht="12.75">
      <c r="A189" s="102">
        <f t="shared" si="2"/>
        <v>188</v>
      </c>
      <c r="B189" s="172" t="s">
        <v>394</v>
      </c>
    </row>
    <row r="190" spans="1:2" ht="12.75">
      <c r="A190" s="102">
        <f t="shared" si="2"/>
        <v>189</v>
      </c>
      <c r="B190" s="172" t="s">
        <v>397</v>
      </c>
    </row>
    <row r="191" spans="1:2" ht="15">
      <c r="A191" s="102">
        <f t="shared" si="2"/>
        <v>190</v>
      </c>
      <c r="B191" s="174" t="s">
        <v>646</v>
      </c>
    </row>
    <row r="192" spans="1:2" ht="12.75">
      <c r="A192" s="102">
        <f t="shared" si="2"/>
        <v>191</v>
      </c>
      <c r="B192" s="172" t="s">
        <v>400</v>
      </c>
    </row>
    <row r="193" spans="1:2" ht="12.75">
      <c r="A193" s="102">
        <f t="shared" si="2"/>
        <v>192</v>
      </c>
      <c r="B193" s="172" t="s">
        <v>402</v>
      </c>
    </row>
    <row r="194" spans="1:2" ht="12.75">
      <c r="A194" s="102">
        <f t="shared" si="2"/>
        <v>193</v>
      </c>
      <c r="B194" s="172" t="s">
        <v>407</v>
      </c>
    </row>
    <row r="195" spans="1:2" ht="12.75">
      <c r="A195" s="102">
        <f t="shared" si="2"/>
        <v>194</v>
      </c>
      <c r="B195" s="172" t="s">
        <v>409</v>
      </c>
    </row>
    <row r="196" spans="1:2" ht="12.75">
      <c r="A196" s="102">
        <f aca="true" t="shared" si="3" ref="A196:A259">A195+1</f>
        <v>195</v>
      </c>
      <c r="B196" s="172" t="s">
        <v>411</v>
      </c>
    </row>
    <row r="197" spans="1:2" ht="12.75">
      <c r="A197" s="102">
        <f t="shared" si="3"/>
        <v>196</v>
      </c>
      <c r="B197" s="172" t="s">
        <v>413</v>
      </c>
    </row>
    <row r="198" spans="1:2" ht="12.75">
      <c r="A198" s="102">
        <f t="shared" si="3"/>
        <v>197</v>
      </c>
      <c r="B198" s="172" t="s">
        <v>414</v>
      </c>
    </row>
    <row r="199" spans="1:2" ht="12.75">
      <c r="A199" s="102">
        <f t="shared" si="3"/>
        <v>198</v>
      </c>
      <c r="B199" s="172" t="s">
        <v>415</v>
      </c>
    </row>
    <row r="200" spans="1:2" ht="12.75">
      <c r="A200" s="102">
        <f t="shared" si="3"/>
        <v>199</v>
      </c>
      <c r="B200" s="172" t="s">
        <v>416</v>
      </c>
    </row>
    <row r="201" spans="1:2" ht="12.75">
      <c r="A201" s="102">
        <f t="shared" si="3"/>
        <v>200</v>
      </c>
      <c r="B201" s="172" t="s">
        <v>417</v>
      </c>
    </row>
    <row r="202" spans="1:2" ht="12.75">
      <c r="A202" s="102">
        <f t="shared" si="3"/>
        <v>201</v>
      </c>
      <c r="B202" s="172" t="s">
        <v>418</v>
      </c>
    </row>
    <row r="203" spans="1:2" ht="12.75">
      <c r="A203" s="102">
        <f t="shared" si="3"/>
        <v>202</v>
      </c>
      <c r="B203" s="172" t="s">
        <v>419</v>
      </c>
    </row>
    <row r="204" spans="1:2" ht="12.75">
      <c r="A204" s="102">
        <f t="shared" si="3"/>
        <v>203</v>
      </c>
      <c r="B204" s="172" t="s">
        <v>420</v>
      </c>
    </row>
    <row r="205" spans="1:2" ht="12.75">
      <c r="A205" s="102">
        <f t="shared" si="3"/>
        <v>204</v>
      </c>
      <c r="B205" s="172" t="s">
        <v>421</v>
      </c>
    </row>
    <row r="206" spans="1:2" ht="12.75">
      <c r="A206" s="102">
        <f t="shared" si="3"/>
        <v>205</v>
      </c>
      <c r="B206" s="172" t="s">
        <v>422</v>
      </c>
    </row>
    <row r="207" spans="1:2" ht="12.75">
      <c r="A207" s="102">
        <f t="shared" si="3"/>
        <v>206</v>
      </c>
      <c r="B207" s="172" t="s">
        <v>423</v>
      </c>
    </row>
    <row r="208" spans="1:2" ht="12.75">
      <c r="A208" s="102">
        <f t="shared" si="3"/>
        <v>207</v>
      </c>
      <c r="B208" s="172" t="s">
        <v>424</v>
      </c>
    </row>
    <row r="209" spans="1:2" ht="15">
      <c r="A209" s="102">
        <f t="shared" si="3"/>
        <v>208</v>
      </c>
      <c r="B209" s="174" t="s">
        <v>647</v>
      </c>
    </row>
    <row r="210" spans="1:2" ht="12.75">
      <c r="A210" s="102">
        <f t="shared" si="3"/>
        <v>209</v>
      </c>
      <c r="B210" s="172" t="s">
        <v>425</v>
      </c>
    </row>
    <row r="211" spans="1:2" ht="12.75">
      <c r="A211" s="102">
        <f t="shared" si="3"/>
        <v>210</v>
      </c>
      <c r="B211" s="172" t="s">
        <v>427</v>
      </c>
    </row>
    <row r="212" spans="1:2" ht="12.75">
      <c r="A212" s="102">
        <f t="shared" si="3"/>
        <v>211</v>
      </c>
      <c r="B212" s="172" t="s">
        <v>428</v>
      </c>
    </row>
    <row r="213" spans="1:2" ht="12.75">
      <c r="A213" s="102">
        <f t="shared" si="3"/>
        <v>212</v>
      </c>
      <c r="B213" s="172" t="s">
        <v>429</v>
      </c>
    </row>
    <row r="214" spans="1:2" ht="12.75">
      <c r="A214" s="102">
        <f t="shared" si="3"/>
        <v>213</v>
      </c>
      <c r="B214" s="172" t="s">
        <v>430</v>
      </c>
    </row>
    <row r="215" spans="1:2" ht="12.75">
      <c r="A215" s="102">
        <f t="shared" si="3"/>
        <v>214</v>
      </c>
      <c r="B215" s="172" t="s">
        <v>431</v>
      </c>
    </row>
    <row r="216" spans="1:2" ht="12.75">
      <c r="A216" s="102">
        <f t="shared" si="3"/>
        <v>215</v>
      </c>
      <c r="B216" s="172" t="s">
        <v>432</v>
      </c>
    </row>
    <row r="217" spans="1:2" ht="12.75">
      <c r="A217" s="102">
        <f t="shared" si="3"/>
        <v>216</v>
      </c>
      <c r="B217" s="172" t="s">
        <v>433</v>
      </c>
    </row>
    <row r="218" spans="1:2" ht="12.75">
      <c r="A218" s="102">
        <f t="shared" si="3"/>
        <v>217</v>
      </c>
      <c r="B218" s="172" t="s">
        <v>434</v>
      </c>
    </row>
    <row r="219" spans="1:2" ht="12.75">
      <c r="A219" s="102">
        <f t="shared" si="3"/>
        <v>218</v>
      </c>
      <c r="B219" s="172" t="s">
        <v>435</v>
      </c>
    </row>
    <row r="220" spans="1:2" ht="12.75">
      <c r="A220" s="102">
        <f t="shared" si="3"/>
        <v>219</v>
      </c>
      <c r="B220" s="172" t="s">
        <v>436</v>
      </c>
    </row>
    <row r="221" spans="1:2" ht="12.75">
      <c r="A221" s="102">
        <f t="shared" si="3"/>
        <v>220</v>
      </c>
      <c r="B221" s="172" t="s">
        <v>437</v>
      </c>
    </row>
    <row r="222" spans="1:2" ht="12.75">
      <c r="A222" s="102">
        <f t="shared" si="3"/>
        <v>221</v>
      </c>
      <c r="B222" s="172" t="s">
        <v>438</v>
      </c>
    </row>
    <row r="223" spans="1:2" ht="12.75">
      <c r="A223" s="102">
        <f t="shared" si="3"/>
        <v>222</v>
      </c>
      <c r="B223" s="172" t="s">
        <v>439</v>
      </c>
    </row>
    <row r="224" spans="1:2" ht="12.75">
      <c r="A224" s="102">
        <f t="shared" si="3"/>
        <v>223</v>
      </c>
      <c r="B224" s="172" t="s">
        <v>440</v>
      </c>
    </row>
    <row r="225" spans="1:2" ht="12.75">
      <c r="A225" s="102">
        <f t="shared" si="3"/>
        <v>224</v>
      </c>
      <c r="B225" s="172" t="s">
        <v>441</v>
      </c>
    </row>
    <row r="226" spans="1:2" ht="12.75">
      <c r="A226" s="102">
        <f t="shared" si="3"/>
        <v>225</v>
      </c>
      <c r="B226" s="172" t="s">
        <v>442</v>
      </c>
    </row>
    <row r="227" spans="1:2" ht="12.75">
      <c r="A227" s="102">
        <f t="shared" si="3"/>
        <v>226</v>
      </c>
      <c r="B227" s="172" t="s">
        <v>443</v>
      </c>
    </row>
    <row r="228" spans="1:2" ht="12.75">
      <c r="A228" s="102">
        <f t="shared" si="3"/>
        <v>227</v>
      </c>
      <c r="B228" s="172" t="s">
        <v>444</v>
      </c>
    </row>
    <row r="229" spans="1:2" ht="12.75">
      <c r="A229" s="102">
        <f t="shared" si="3"/>
        <v>228</v>
      </c>
      <c r="B229" s="172" t="s">
        <v>445</v>
      </c>
    </row>
    <row r="230" spans="1:2" ht="15">
      <c r="A230" s="102">
        <f t="shared" si="3"/>
        <v>229</v>
      </c>
      <c r="B230" s="174" t="s">
        <v>648</v>
      </c>
    </row>
    <row r="231" spans="1:2" ht="12.75">
      <c r="A231" s="102">
        <f t="shared" si="3"/>
        <v>230</v>
      </c>
      <c r="B231" s="172" t="s">
        <v>447</v>
      </c>
    </row>
    <row r="232" spans="1:2" ht="12.75">
      <c r="A232" s="102">
        <f t="shared" si="3"/>
        <v>231</v>
      </c>
      <c r="B232" s="172" t="s">
        <v>448</v>
      </c>
    </row>
    <row r="233" spans="1:2" ht="12.75">
      <c r="A233" s="102">
        <f t="shared" si="3"/>
        <v>232</v>
      </c>
      <c r="B233" s="172" t="s">
        <v>449</v>
      </c>
    </row>
    <row r="234" spans="1:2" ht="12.75">
      <c r="A234" s="102">
        <f t="shared" si="3"/>
        <v>233</v>
      </c>
      <c r="B234" s="172" t="s">
        <v>450</v>
      </c>
    </row>
    <row r="235" spans="1:2" ht="12.75">
      <c r="A235" s="102">
        <f t="shared" si="3"/>
        <v>234</v>
      </c>
      <c r="B235" s="172" t="s">
        <v>451</v>
      </c>
    </row>
    <row r="236" spans="1:2" ht="12.75">
      <c r="A236" s="102">
        <f t="shared" si="3"/>
        <v>235</v>
      </c>
      <c r="B236" s="172" t="s">
        <v>452</v>
      </c>
    </row>
    <row r="237" spans="1:2" ht="12.75">
      <c r="A237" s="102">
        <f t="shared" si="3"/>
        <v>236</v>
      </c>
      <c r="B237" s="172" t="s">
        <v>453</v>
      </c>
    </row>
    <row r="238" spans="1:2" ht="12.75">
      <c r="A238" s="102">
        <f t="shared" si="3"/>
        <v>237</v>
      </c>
      <c r="B238" s="172" t="s">
        <v>454</v>
      </c>
    </row>
    <row r="239" spans="1:2" ht="12.75">
      <c r="A239" s="102">
        <f t="shared" si="3"/>
        <v>238</v>
      </c>
      <c r="B239" s="172" t="s">
        <v>455</v>
      </c>
    </row>
    <row r="240" spans="1:2" ht="12.75">
      <c r="A240" s="102">
        <f t="shared" si="3"/>
        <v>239</v>
      </c>
      <c r="B240" s="172" t="s">
        <v>457</v>
      </c>
    </row>
    <row r="241" spans="1:2" ht="12.75">
      <c r="A241" s="102">
        <f t="shared" si="3"/>
        <v>240</v>
      </c>
      <c r="B241" s="172" t="s">
        <v>458</v>
      </c>
    </row>
    <row r="242" spans="1:2" ht="12.75">
      <c r="A242" s="102">
        <f t="shared" si="3"/>
        <v>241</v>
      </c>
      <c r="B242" s="172" t="s">
        <v>459</v>
      </c>
    </row>
    <row r="243" spans="1:2" ht="12.75">
      <c r="A243" s="102">
        <f t="shared" si="3"/>
        <v>242</v>
      </c>
      <c r="B243" s="172" t="s">
        <v>460</v>
      </c>
    </row>
    <row r="244" spans="1:2" ht="12.75">
      <c r="A244" s="102">
        <f t="shared" si="3"/>
        <v>243</v>
      </c>
      <c r="B244" s="172" t="s">
        <v>461</v>
      </c>
    </row>
    <row r="245" spans="1:2" ht="12.75">
      <c r="A245" s="102">
        <f t="shared" si="3"/>
        <v>244</v>
      </c>
      <c r="B245" s="172" t="s">
        <v>462</v>
      </c>
    </row>
    <row r="246" spans="1:2" ht="12.75">
      <c r="A246" s="102">
        <f t="shared" si="3"/>
        <v>245</v>
      </c>
      <c r="B246" s="172" t="s">
        <v>463</v>
      </c>
    </row>
    <row r="247" spans="1:2" ht="12.75">
      <c r="A247" s="102">
        <f t="shared" si="3"/>
        <v>246</v>
      </c>
      <c r="B247" s="172" t="s">
        <v>464</v>
      </c>
    </row>
    <row r="248" spans="1:2" ht="12.75">
      <c r="A248" s="102">
        <f t="shared" si="3"/>
        <v>247</v>
      </c>
      <c r="B248" s="172" t="s">
        <v>465</v>
      </c>
    </row>
    <row r="249" spans="1:2" ht="12.75">
      <c r="A249" s="102">
        <f t="shared" si="3"/>
        <v>248</v>
      </c>
      <c r="B249" s="172" t="s">
        <v>466</v>
      </c>
    </row>
    <row r="250" spans="1:2" ht="12.75">
      <c r="A250" s="102">
        <f t="shared" si="3"/>
        <v>249</v>
      </c>
      <c r="B250" s="172" t="s">
        <v>467</v>
      </c>
    </row>
    <row r="251" spans="1:2" ht="12.75">
      <c r="A251" s="102">
        <f t="shared" si="3"/>
        <v>250</v>
      </c>
      <c r="B251" s="172" t="s">
        <v>468</v>
      </c>
    </row>
    <row r="252" spans="1:2" ht="12.75">
      <c r="A252" s="102">
        <f t="shared" si="3"/>
        <v>251</v>
      </c>
      <c r="B252" s="172" t="s">
        <v>469</v>
      </c>
    </row>
    <row r="253" spans="1:2" ht="12.75">
      <c r="A253" s="102">
        <f t="shared" si="3"/>
        <v>252</v>
      </c>
      <c r="B253" s="172" t="s">
        <v>470</v>
      </c>
    </row>
    <row r="254" spans="1:2" ht="12.75">
      <c r="A254" s="102">
        <f t="shared" si="3"/>
        <v>253</v>
      </c>
      <c r="B254" s="172" t="s">
        <v>471</v>
      </c>
    </row>
    <row r="255" spans="1:2" ht="12.75">
      <c r="A255" s="102">
        <f t="shared" si="3"/>
        <v>254</v>
      </c>
      <c r="B255" s="172" t="s">
        <v>472</v>
      </c>
    </row>
    <row r="256" spans="1:2" ht="12.75">
      <c r="A256" s="102">
        <f t="shared" si="3"/>
        <v>255</v>
      </c>
      <c r="B256" s="172" t="s">
        <v>473</v>
      </c>
    </row>
    <row r="257" spans="1:2" ht="12.75">
      <c r="A257" s="102">
        <f t="shared" si="3"/>
        <v>256</v>
      </c>
      <c r="B257" s="172" t="s">
        <v>474</v>
      </c>
    </row>
    <row r="258" spans="1:2" ht="12.75">
      <c r="A258" s="102">
        <f t="shared" si="3"/>
        <v>257</v>
      </c>
      <c r="B258" s="172" t="s">
        <v>475</v>
      </c>
    </row>
    <row r="259" spans="1:2" ht="12.75">
      <c r="A259" s="102">
        <f t="shared" si="3"/>
        <v>258</v>
      </c>
      <c r="B259" s="172" t="s">
        <v>476</v>
      </c>
    </row>
    <row r="260" spans="1:2" ht="15">
      <c r="A260" s="102">
        <f aca="true" t="shared" si="4" ref="A260:A323">A259+1</f>
        <v>259</v>
      </c>
      <c r="B260" s="174" t="s">
        <v>650</v>
      </c>
    </row>
    <row r="261" spans="1:2" ht="12.75">
      <c r="A261" s="102">
        <f t="shared" si="4"/>
        <v>260</v>
      </c>
      <c r="B261" s="172" t="s">
        <v>478</v>
      </c>
    </row>
    <row r="262" spans="1:2" ht="12.75">
      <c r="A262" s="102">
        <f t="shared" si="4"/>
        <v>261</v>
      </c>
      <c r="B262" s="172" t="s">
        <v>479</v>
      </c>
    </row>
    <row r="263" spans="1:2" ht="12.75">
      <c r="A263" s="102">
        <f t="shared" si="4"/>
        <v>262</v>
      </c>
      <c r="B263" s="172" t="s">
        <v>480</v>
      </c>
    </row>
    <row r="264" spans="1:2" ht="12.75">
      <c r="A264" s="102">
        <f t="shared" si="4"/>
        <v>263</v>
      </c>
      <c r="B264" s="172" t="s">
        <v>481</v>
      </c>
    </row>
    <row r="265" spans="1:2" ht="12.75">
      <c r="A265" s="102">
        <f t="shared" si="4"/>
        <v>264</v>
      </c>
      <c r="B265" s="172" t="s">
        <v>482</v>
      </c>
    </row>
    <row r="266" spans="1:2" ht="12.75">
      <c r="A266" s="102">
        <f t="shared" si="4"/>
        <v>265</v>
      </c>
      <c r="B266" s="172" t="s">
        <v>483</v>
      </c>
    </row>
    <row r="267" spans="1:2" ht="12.75">
      <c r="A267" s="102">
        <f t="shared" si="4"/>
        <v>266</v>
      </c>
      <c r="B267" s="172" t="s">
        <v>484</v>
      </c>
    </row>
    <row r="268" spans="1:2" ht="12.75">
      <c r="A268" s="102">
        <f t="shared" si="4"/>
        <v>267</v>
      </c>
      <c r="B268" s="172" t="s">
        <v>485</v>
      </c>
    </row>
    <row r="269" spans="1:2" ht="12.75">
      <c r="A269" s="102">
        <f t="shared" si="4"/>
        <v>268</v>
      </c>
      <c r="B269" s="172" t="s">
        <v>486</v>
      </c>
    </row>
    <row r="270" spans="1:2" ht="12.75">
      <c r="A270" s="102">
        <f t="shared" si="4"/>
        <v>269</v>
      </c>
      <c r="B270" s="172" t="s">
        <v>487</v>
      </c>
    </row>
    <row r="271" spans="1:2" ht="12.75">
      <c r="A271" s="102">
        <f t="shared" si="4"/>
        <v>270</v>
      </c>
      <c r="B271" s="172" t="s">
        <v>488</v>
      </c>
    </row>
    <row r="272" spans="1:2" ht="15">
      <c r="A272" s="102">
        <f t="shared" si="4"/>
        <v>271</v>
      </c>
      <c r="B272" s="174" t="s">
        <v>649</v>
      </c>
    </row>
    <row r="273" spans="1:2" ht="15">
      <c r="A273" s="102">
        <f t="shared" si="4"/>
        <v>272</v>
      </c>
      <c r="B273" s="174" t="s">
        <v>651</v>
      </c>
    </row>
    <row r="274" spans="1:2" ht="12.75">
      <c r="A274" s="102">
        <f t="shared" si="4"/>
        <v>273</v>
      </c>
      <c r="B274" s="172" t="s">
        <v>489</v>
      </c>
    </row>
    <row r="275" spans="1:2" ht="12.75">
      <c r="A275" s="102">
        <f t="shared" si="4"/>
        <v>274</v>
      </c>
      <c r="B275" s="172" t="s">
        <v>490</v>
      </c>
    </row>
    <row r="276" spans="1:2" ht="15">
      <c r="A276" s="102">
        <f t="shared" si="4"/>
        <v>275</v>
      </c>
      <c r="B276" s="174" t="s">
        <v>653</v>
      </c>
    </row>
    <row r="277" spans="1:2" ht="12.75">
      <c r="A277" s="102">
        <f t="shared" si="4"/>
        <v>276</v>
      </c>
      <c r="B277" s="172" t="s">
        <v>491</v>
      </c>
    </row>
    <row r="278" spans="1:2" ht="12.75">
      <c r="A278" s="102">
        <f t="shared" si="4"/>
        <v>277</v>
      </c>
      <c r="B278" s="172" t="s">
        <v>492</v>
      </c>
    </row>
    <row r="279" spans="1:2" ht="12.75">
      <c r="A279" s="102">
        <f t="shared" si="4"/>
        <v>278</v>
      </c>
      <c r="B279" s="172" t="s">
        <v>493</v>
      </c>
    </row>
    <row r="280" spans="1:2" ht="12.75">
      <c r="A280" s="102">
        <f t="shared" si="4"/>
        <v>279</v>
      </c>
      <c r="B280" s="172" t="s">
        <v>494</v>
      </c>
    </row>
    <row r="281" spans="1:2" ht="12.75">
      <c r="A281" s="102">
        <f t="shared" si="4"/>
        <v>280</v>
      </c>
      <c r="B281" s="172" t="s">
        <v>495</v>
      </c>
    </row>
    <row r="282" spans="1:2" ht="12.75">
      <c r="A282" s="102">
        <f t="shared" si="4"/>
        <v>281</v>
      </c>
      <c r="B282" s="172" t="s">
        <v>496</v>
      </c>
    </row>
    <row r="283" spans="1:2" ht="12.75">
      <c r="A283" s="102">
        <f t="shared" si="4"/>
        <v>282</v>
      </c>
      <c r="B283" s="172" t="s">
        <v>497</v>
      </c>
    </row>
    <row r="284" spans="1:2" ht="12.75">
      <c r="A284" s="102">
        <f t="shared" si="4"/>
        <v>283</v>
      </c>
      <c r="B284" s="172" t="s">
        <v>498</v>
      </c>
    </row>
    <row r="285" spans="1:2" ht="12.75">
      <c r="A285" s="102">
        <f t="shared" si="4"/>
        <v>284</v>
      </c>
      <c r="B285" s="172" t="s">
        <v>499</v>
      </c>
    </row>
    <row r="286" spans="1:2" ht="12.75">
      <c r="A286" s="102">
        <f t="shared" si="4"/>
        <v>285</v>
      </c>
      <c r="B286" s="172" t="s">
        <v>500</v>
      </c>
    </row>
    <row r="287" spans="1:2" ht="12.75">
      <c r="A287" s="102">
        <f t="shared" si="4"/>
        <v>286</v>
      </c>
      <c r="B287" s="172" t="s">
        <v>501</v>
      </c>
    </row>
    <row r="288" spans="1:2" ht="12.75">
      <c r="A288" s="102">
        <f t="shared" si="4"/>
        <v>287</v>
      </c>
      <c r="B288" s="172" t="s">
        <v>502</v>
      </c>
    </row>
    <row r="289" spans="1:2" ht="12.75">
      <c r="A289" s="102">
        <f t="shared" si="4"/>
        <v>288</v>
      </c>
      <c r="B289" s="172" t="s">
        <v>503</v>
      </c>
    </row>
    <row r="290" spans="1:2" ht="12.75">
      <c r="A290" s="102">
        <f t="shared" si="4"/>
        <v>289</v>
      </c>
      <c r="B290" s="172" t="s">
        <v>504</v>
      </c>
    </row>
    <row r="291" spans="1:2" ht="12.75">
      <c r="A291" s="102">
        <f t="shared" si="4"/>
        <v>290</v>
      </c>
      <c r="B291" s="172" t="s">
        <v>505</v>
      </c>
    </row>
    <row r="292" spans="1:2" ht="12.75">
      <c r="A292" s="102">
        <f t="shared" si="4"/>
        <v>291</v>
      </c>
      <c r="B292" s="172" t="s">
        <v>506</v>
      </c>
    </row>
    <row r="293" spans="1:2" ht="12.75">
      <c r="A293" s="102">
        <f t="shared" si="4"/>
        <v>292</v>
      </c>
      <c r="B293" s="172" t="s">
        <v>507</v>
      </c>
    </row>
    <row r="294" spans="1:2" ht="12.75">
      <c r="A294" s="102">
        <f t="shared" si="4"/>
        <v>293</v>
      </c>
      <c r="B294" s="172" t="s">
        <v>508</v>
      </c>
    </row>
    <row r="295" spans="1:2" ht="12.75">
      <c r="A295" s="102">
        <f t="shared" si="4"/>
        <v>294</v>
      </c>
      <c r="B295" s="172" t="s">
        <v>509</v>
      </c>
    </row>
    <row r="296" spans="1:2" ht="12.75">
      <c r="A296" s="102">
        <f t="shared" si="4"/>
        <v>295</v>
      </c>
      <c r="B296" s="172" t="s">
        <v>510</v>
      </c>
    </row>
    <row r="297" spans="1:2" ht="12.75">
      <c r="A297" s="102">
        <f t="shared" si="4"/>
        <v>296</v>
      </c>
      <c r="B297" s="172" t="s">
        <v>511</v>
      </c>
    </row>
    <row r="298" spans="1:2" ht="12.75">
      <c r="A298" s="102">
        <f t="shared" si="4"/>
        <v>297</v>
      </c>
      <c r="B298" s="172" t="s">
        <v>512</v>
      </c>
    </row>
    <row r="299" spans="1:2" ht="12.75">
      <c r="A299" s="102">
        <f t="shared" si="4"/>
        <v>298</v>
      </c>
      <c r="B299" s="172" t="s">
        <v>513</v>
      </c>
    </row>
    <row r="300" spans="1:2" ht="12.75">
      <c r="A300" s="102">
        <f t="shared" si="4"/>
        <v>299</v>
      </c>
      <c r="B300" s="172" t="s">
        <v>514</v>
      </c>
    </row>
    <row r="301" spans="1:2" ht="12.75">
      <c r="A301" s="102">
        <f t="shared" si="4"/>
        <v>300</v>
      </c>
      <c r="B301" s="172" t="s">
        <v>515</v>
      </c>
    </row>
    <row r="302" spans="1:2" ht="12.75">
      <c r="A302" s="102">
        <f t="shared" si="4"/>
        <v>301</v>
      </c>
      <c r="B302" s="172" t="s">
        <v>516</v>
      </c>
    </row>
    <row r="303" spans="1:2" ht="15">
      <c r="A303" s="102">
        <f t="shared" si="4"/>
        <v>302</v>
      </c>
      <c r="B303" s="174" t="s">
        <v>652</v>
      </c>
    </row>
    <row r="304" spans="1:2" ht="12.75">
      <c r="A304" s="102">
        <f t="shared" si="4"/>
        <v>303</v>
      </c>
      <c r="B304" s="172" t="s">
        <v>517</v>
      </c>
    </row>
    <row r="305" spans="1:2" ht="12.75">
      <c r="A305" s="102">
        <f t="shared" si="4"/>
        <v>304</v>
      </c>
      <c r="B305" s="172" t="s">
        <v>518</v>
      </c>
    </row>
    <row r="306" spans="1:2" ht="12.75">
      <c r="A306" s="102">
        <f t="shared" si="4"/>
        <v>305</v>
      </c>
      <c r="B306" s="172" t="s">
        <v>519</v>
      </c>
    </row>
    <row r="307" spans="1:2" ht="12.75">
      <c r="A307" s="102">
        <f t="shared" si="4"/>
        <v>306</v>
      </c>
      <c r="B307" s="172" t="s">
        <v>520</v>
      </c>
    </row>
    <row r="308" spans="1:2" ht="12.75">
      <c r="A308" s="102">
        <f t="shared" si="4"/>
        <v>307</v>
      </c>
      <c r="B308" s="172" t="s">
        <v>521</v>
      </c>
    </row>
    <row r="309" spans="1:2" ht="12.75">
      <c r="A309" s="102">
        <f t="shared" si="4"/>
        <v>308</v>
      </c>
      <c r="B309" s="172" t="s">
        <v>522</v>
      </c>
    </row>
    <row r="310" spans="1:2" ht="12.75">
      <c r="A310" s="102">
        <f t="shared" si="4"/>
        <v>309</v>
      </c>
      <c r="B310" s="172" t="s">
        <v>523</v>
      </c>
    </row>
    <row r="311" spans="1:2" ht="12.75">
      <c r="A311" s="102">
        <f t="shared" si="4"/>
        <v>310</v>
      </c>
      <c r="B311" s="172" t="s">
        <v>524</v>
      </c>
    </row>
    <row r="312" spans="1:2" ht="12.75">
      <c r="A312" s="102">
        <f t="shared" si="4"/>
        <v>311</v>
      </c>
      <c r="B312" s="172" t="s">
        <v>525</v>
      </c>
    </row>
    <row r="313" spans="1:2" ht="12.75">
      <c r="A313" s="102">
        <f t="shared" si="4"/>
        <v>312</v>
      </c>
      <c r="B313" s="172" t="s">
        <v>526</v>
      </c>
    </row>
    <row r="314" spans="1:2" ht="12.75">
      <c r="A314" s="102">
        <f t="shared" si="4"/>
        <v>313</v>
      </c>
      <c r="B314" s="172" t="s">
        <v>527</v>
      </c>
    </row>
    <row r="315" spans="1:2" ht="12.75">
      <c r="A315" s="102">
        <f t="shared" si="4"/>
        <v>314</v>
      </c>
      <c r="B315" s="172" t="s">
        <v>528</v>
      </c>
    </row>
    <row r="316" spans="1:2" ht="12.75">
      <c r="A316" s="102">
        <f t="shared" si="4"/>
        <v>315</v>
      </c>
      <c r="B316" s="172" t="s">
        <v>529</v>
      </c>
    </row>
    <row r="317" spans="1:2" ht="15">
      <c r="A317" s="102">
        <f t="shared" si="4"/>
        <v>316</v>
      </c>
      <c r="B317" s="174" t="s">
        <v>654</v>
      </c>
    </row>
    <row r="318" spans="1:2" ht="15">
      <c r="A318" s="102">
        <f t="shared" si="4"/>
        <v>317</v>
      </c>
      <c r="B318" s="174" t="s">
        <v>655</v>
      </c>
    </row>
    <row r="319" spans="1:2" ht="15">
      <c r="A319" s="102">
        <f t="shared" si="4"/>
        <v>318</v>
      </c>
      <c r="B319" s="174" t="s">
        <v>656</v>
      </c>
    </row>
    <row r="320" spans="1:2" ht="12.75">
      <c r="A320" s="102">
        <f t="shared" si="4"/>
        <v>319</v>
      </c>
      <c r="B320" s="172" t="s">
        <v>530</v>
      </c>
    </row>
    <row r="321" spans="1:2" ht="12.75">
      <c r="A321" s="102">
        <f t="shared" si="4"/>
        <v>320</v>
      </c>
      <c r="B321" s="172" t="s">
        <v>531</v>
      </c>
    </row>
    <row r="322" spans="1:2" ht="12.75">
      <c r="A322" s="102">
        <f t="shared" si="4"/>
        <v>321</v>
      </c>
      <c r="B322" s="172" t="s">
        <v>532</v>
      </c>
    </row>
    <row r="323" spans="1:2" ht="15">
      <c r="A323" s="102">
        <f t="shared" si="4"/>
        <v>322</v>
      </c>
      <c r="B323" s="174" t="s">
        <v>657</v>
      </c>
    </row>
    <row r="324" spans="1:2" ht="12.75">
      <c r="A324" s="102">
        <f aca="true" t="shared" si="5" ref="A324:A387">A323+1</f>
        <v>323</v>
      </c>
      <c r="B324" s="172" t="s">
        <v>533</v>
      </c>
    </row>
    <row r="325" spans="1:2" ht="12.75">
      <c r="A325" s="102">
        <f t="shared" si="5"/>
        <v>324</v>
      </c>
      <c r="B325" s="172" t="s">
        <v>534</v>
      </c>
    </row>
    <row r="326" spans="1:2" ht="12.75">
      <c r="A326" s="102">
        <f t="shared" si="5"/>
        <v>325</v>
      </c>
      <c r="B326" s="172" t="s">
        <v>535</v>
      </c>
    </row>
    <row r="327" spans="1:2" ht="12.75">
      <c r="A327" s="102">
        <f t="shared" si="5"/>
        <v>326</v>
      </c>
      <c r="B327" s="172" t="s">
        <v>536</v>
      </c>
    </row>
    <row r="328" spans="1:2" ht="12.75">
      <c r="A328" s="102">
        <f t="shared" si="5"/>
        <v>327</v>
      </c>
      <c r="B328" s="172" t="s">
        <v>537</v>
      </c>
    </row>
    <row r="329" spans="1:2" ht="12.75">
      <c r="A329" s="102">
        <f t="shared" si="5"/>
        <v>328</v>
      </c>
      <c r="B329" s="172" t="s">
        <v>538</v>
      </c>
    </row>
    <row r="330" spans="1:2" ht="12.75">
      <c r="A330" s="102">
        <f t="shared" si="5"/>
        <v>329</v>
      </c>
      <c r="B330" s="175" t="s">
        <v>622</v>
      </c>
    </row>
    <row r="331" spans="1:2" ht="12.75">
      <c r="A331" s="102">
        <f t="shared" si="5"/>
        <v>330</v>
      </c>
      <c r="B331" s="175" t="s">
        <v>624</v>
      </c>
    </row>
    <row r="332" spans="1:2" ht="12.75">
      <c r="A332" s="102">
        <f t="shared" si="5"/>
        <v>331</v>
      </c>
      <c r="B332" s="175" t="s">
        <v>636</v>
      </c>
    </row>
    <row r="333" spans="1:2" ht="12.75">
      <c r="A333" s="102">
        <f t="shared" si="5"/>
        <v>332</v>
      </c>
      <c r="B333" s="175" t="s">
        <v>623</v>
      </c>
    </row>
    <row r="334" spans="1:2" ht="12.75">
      <c r="A334" s="102">
        <f t="shared" si="5"/>
        <v>333</v>
      </c>
      <c r="B334" s="175" t="s">
        <v>637</v>
      </c>
    </row>
    <row r="335" spans="1:2" ht="12.75">
      <c r="A335" s="102">
        <f t="shared" si="5"/>
        <v>334</v>
      </c>
      <c r="B335" s="172" t="s">
        <v>197</v>
      </c>
    </row>
    <row r="336" spans="1:2" ht="12.75">
      <c r="A336" s="102">
        <f t="shared" si="5"/>
        <v>335</v>
      </c>
      <c r="B336" s="172" t="s">
        <v>199</v>
      </c>
    </row>
    <row r="337" spans="1:2" ht="12.75">
      <c r="A337" s="102">
        <f t="shared" si="5"/>
        <v>336</v>
      </c>
      <c r="B337" s="172" t="s">
        <v>210</v>
      </c>
    </row>
    <row r="338" spans="1:2" ht="12.75">
      <c r="A338" s="102">
        <f t="shared" si="5"/>
        <v>337</v>
      </c>
      <c r="B338" s="172" t="s">
        <v>213</v>
      </c>
    </row>
    <row r="339" spans="1:2" ht="12.75">
      <c r="A339" s="102">
        <f t="shared" si="5"/>
        <v>338</v>
      </c>
      <c r="B339" s="172" t="s">
        <v>216</v>
      </c>
    </row>
    <row r="340" spans="1:2" ht="12.75">
      <c r="A340" s="102">
        <f t="shared" si="5"/>
        <v>339</v>
      </c>
      <c r="B340" s="172" t="s">
        <v>139</v>
      </c>
    </row>
    <row r="341" spans="1:2" ht="12.75">
      <c r="A341" s="102">
        <f t="shared" si="5"/>
        <v>340</v>
      </c>
      <c r="B341" s="172" t="s">
        <v>140</v>
      </c>
    </row>
    <row r="342" spans="1:2" ht="12.75">
      <c r="A342" s="102">
        <f t="shared" si="5"/>
        <v>341</v>
      </c>
      <c r="B342" s="172" t="s">
        <v>173</v>
      </c>
    </row>
    <row r="343" spans="1:2" ht="12.75">
      <c r="A343" s="102">
        <f t="shared" si="5"/>
        <v>342</v>
      </c>
      <c r="B343" s="172" t="s">
        <v>242</v>
      </c>
    </row>
    <row r="344" spans="1:2" ht="12.75">
      <c r="A344" s="102">
        <f t="shared" si="5"/>
        <v>343</v>
      </c>
      <c r="B344" s="172" t="s">
        <v>245</v>
      </c>
    </row>
    <row r="345" spans="1:2" ht="12.75">
      <c r="A345" s="102">
        <f t="shared" si="5"/>
        <v>344</v>
      </c>
      <c r="B345" s="172" t="s">
        <v>247</v>
      </c>
    </row>
    <row r="346" spans="1:2" ht="12.75">
      <c r="A346" s="102">
        <f t="shared" si="5"/>
        <v>345</v>
      </c>
      <c r="B346" s="172" t="s">
        <v>250</v>
      </c>
    </row>
    <row r="347" spans="1:2" ht="12.75">
      <c r="A347" s="102">
        <f t="shared" si="5"/>
        <v>346</v>
      </c>
      <c r="B347" s="172" t="s">
        <v>253</v>
      </c>
    </row>
    <row r="348" spans="1:2" ht="12.75">
      <c r="A348" s="102">
        <f t="shared" si="5"/>
        <v>347</v>
      </c>
      <c r="B348" s="172" t="s">
        <v>174</v>
      </c>
    </row>
    <row r="349" spans="1:2" ht="12.75">
      <c r="A349" s="102">
        <f t="shared" si="5"/>
        <v>348</v>
      </c>
      <c r="B349" s="172" t="s">
        <v>265</v>
      </c>
    </row>
    <row r="350" spans="1:2" ht="12.75">
      <c r="A350" s="102">
        <f t="shared" si="5"/>
        <v>349</v>
      </c>
      <c r="B350" s="172" t="s">
        <v>175</v>
      </c>
    </row>
    <row r="351" spans="1:2" ht="12.75">
      <c r="A351" s="102">
        <f t="shared" si="5"/>
        <v>350</v>
      </c>
      <c r="B351" s="172" t="s">
        <v>16</v>
      </c>
    </row>
    <row r="352" spans="1:2" ht="12.75">
      <c r="A352" s="102">
        <f t="shared" si="5"/>
        <v>351</v>
      </c>
      <c r="B352" s="172" t="s">
        <v>177</v>
      </c>
    </row>
    <row r="353" spans="1:2" ht="12.75">
      <c r="A353" s="102">
        <f t="shared" si="5"/>
        <v>352</v>
      </c>
      <c r="B353" s="172" t="s">
        <v>179</v>
      </c>
    </row>
    <row r="354" spans="1:2" ht="12.75">
      <c r="A354" s="102">
        <f t="shared" si="5"/>
        <v>353</v>
      </c>
      <c r="B354" s="172" t="s">
        <v>180</v>
      </c>
    </row>
    <row r="355" spans="1:2" ht="12.75">
      <c r="A355" s="102">
        <f t="shared" si="5"/>
        <v>354</v>
      </c>
      <c r="B355" s="172" t="s">
        <v>579</v>
      </c>
    </row>
    <row r="356" spans="1:2" ht="12.75">
      <c r="A356" s="102">
        <f t="shared" si="5"/>
        <v>355</v>
      </c>
      <c r="B356" s="172" t="s">
        <v>580</v>
      </c>
    </row>
    <row r="357" spans="1:2" ht="12.75">
      <c r="A357" s="102">
        <f t="shared" si="5"/>
        <v>356</v>
      </c>
      <c r="B357" s="172" t="s">
        <v>581</v>
      </c>
    </row>
    <row r="358" spans="1:2" ht="12.75">
      <c r="A358" s="102">
        <f t="shared" si="5"/>
        <v>357</v>
      </c>
      <c r="B358" s="172" t="s">
        <v>171</v>
      </c>
    </row>
    <row r="359" spans="1:2" ht="12.75">
      <c r="A359" s="102">
        <f t="shared" si="5"/>
        <v>358</v>
      </c>
      <c r="B359" s="172" t="s">
        <v>172</v>
      </c>
    </row>
    <row r="360" spans="1:2" ht="12.75">
      <c r="A360" s="102">
        <f t="shared" si="5"/>
        <v>359</v>
      </c>
      <c r="B360" s="172" t="s">
        <v>111</v>
      </c>
    </row>
    <row r="361" spans="1:2" ht="12.75">
      <c r="A361" s="102">
        <f t="shared" si="5"/>
        <v>360</v>
      </c>
      <c r="B361" s="172" t="s">
        <v>563</v>
      </c>
    </row>
    <row r="362" spans="1:2" ht="12.75">
      <c r="A362" s="102">
        <f t="shared" si="5"/>
        <v>361</v>
      </c>
      <c r="B362" s="172" t="s">
        <v>817</v>
      </c>
    </row>
    <row r="363" spans="1:2" ht="12.75">
      <c r="A363" s="102">
        <f t="shared" si="5"/>
        <v>362</v>
      </c>
      <c r="B363" s="172" t="s">
        <v>113</v>
      </c>
    </row>
    <row r="364" spans="1:2" ht="12.75">
      <c r="A364" s="102">
        <f t="shared" si="5"/>
        <v>363</v>
      </c>
      <c r="B364" s="172" t="s">
        <v>114</v>
      </c>
    </row>
    <row r="365" spans="1:2" ht="12.75">
      <c r="A365" s="102">
        <f t="shared" si="5"/>
        <v>364</v>
      </c>
      <c r="B365" s="172" t="s">
        <v>583</v>
      </c>
    </row>
    <row r="366" spans="1:2" ht="12.75">
      <c r="A366" s="102">
        <f t="shared" si="5"/>
        <v>365</v>
      </c>
      <c r="B366" s="172" t="s">
        <v>584</v>
      </c>
    </row>
    <row r="367" spans="1:2" ht="12.75">
      <c r="A367" s="102">
        <f t="shared" si="5"/>
        <v>366</v>
      </c>
      <c r="B367" s="172" t="s">
        <v>570</v>
      </c>
    </row>
    <row r="368" spans="1:2" ht="12.75">
      <c r="A368" s="102">
        <f t="shared" si="5"/>
        <v>367</v>
      </c>
      <c r="B368" s="172" t="s">
        <v>586</v>
      </c>
    </row>
    <row r="369" spans="1:2" ht="12.75">
      <c r="A369" s="102">
        <f t="shared" si="5"/>
        <v>368</v>
      </c>
      <c r="B369" s="172" t="s">
        <v>587</v>
      </c>
    </row>
    <row r="370" spans="1:2" ht="12.75">
      <c r="A370" s="102">
        <f t="shared" si="5"/>
        <v>369</v>
      </c>
      <c r="B370" s="172" t="s">
        <v>588</v>
      </c>
    </row>
    <row r="371" spans="1:2" ht="12.75">
      <c r="A371" s="102">
        <f t="shared" si="5"/>
        <v>370</v>
      </c>
      <c r="B371" s="172" t="s">
        <v>589</v>
      </c>
    </row>
    <row r="372" spans="1:2" ht="12.75">
      <c r="A372" s="102">
        <f t="shared" si="5"/>
        <v>371</v>
      </c>
      <c r="B372" s="172" t="s">
        <v>590</v>
      </c>
    </row>
    <row r="373" spans="1:2" ht="12.75">
      <c r="A373" s="102">
        <f t="shared" si="5"/>
        <v>372</v>
      </c>
      <c r="B373" s="172" t="s">
        <v>591</v>
      </c>
    </row>
    <row r="374" spans="1:2" ht="12.75">
      <c r="A374" s="102">
        <f t="shared" si="5"/>
        <v>373</v>
      </c>
      <c r="B374" s="172" t="s">
        <v>592</v>
      </c>
    </row>
    <row r="375" spans="1:2" ht="12.75">
      <c r="A375" s="102">
        <f t="shared" si="5"/>
        <v>374</v>
      </c>
      <c r="B375" s="172" t="s">
        <v>596</v>
      </c>
    </row>
    <row r="376" spans="1:2" ht="12.75">
      <c r="A376" s="102">
        <f t="shared" si="5"/>
        <v>375</v>
      </c>
      <c r="B376" s="172" t="s">
        <v>595</v>
      </c>
    </row>
    <row r="377" spans="1:2" ht="12.75">
      <c r="A377" s="102">
        <f t="shared" si="5"/>
        <v>376</v>
      </c>
      <c r="B377" s="172" t="s">
        <v>597</v>
      </c>
    </row>
    <row r="378" spans="1:2" ht="12.75">
      <c r="A378" s="102">
        <f t="shared" si="5"/>
        <v>377</v>
      </c>
      <c r="B378" s="172" t="s">
        <v>594</v>
      </c>
    </row>
    <row r="379" spans="1:2" ht="12.75">
      <c r="A379" s="102">
        <f t="shared" si="5"/>
        <v>378</v>
      </c>
      <c r="B379" s="172" t="s">
        <v>545</v>
      </c>
    </row>
    <row r="380" spans="1:2" ht="12.75">
      <c r="A380" s="102">
        <f t="shared" si="5"/>
        <v>379</v>
      </c>
      <c r="B380" s="172" t="s">
        <v>3</v>
      </c>
    </row>
    <row r="381" spans="1:2" ht="12.75">
      <c r="A381" s="102">
        <f t="shared" si="5"/>
        <v>380</v>
      </c>
      <c r="B381" s="172" t="s">
        <v>4</v>
      </c>
    </row>
    <row r="382" spans="1:2" ht="12.75">
      <c r="A382" s="102">
        <f t="shared" si="5"/>
        <v>381</v>
      </c>
      <c r="B382" s="172" t="s">
        <v>5</v>
      </c>
    </row>
    <row r="383" spans="1:2" ht="12.75">
      <c r="A383" s="102">
        <f t="shared" si="5"/>
        <v>382</v>
      </c>
      <c r="B383" s="172" t="s">
        <v>8</v>
      </c>
    </row>
    <row r="384" spans="1:2" ht="12.75">
      <c r="A384" s="102">
        <f t="shared" si="5"/>
        <v>383</v>
      </c>
      <c r="B384" s="172" t="s">
        <v>9</v>
      </c>
    </row>
    <row r="385" spans="1:2" ht="12.75">
      <c r="A385" s="102">
        <f t="shared" si="5"/>
        <v>384</v>
      </c>
      <c r="B385" s="172" t="s">
        <v>10</v>
      </c>
    </row>
    <row r="386" spans="1:2" ht="12.75">
      <c r="A386" s="102">
        <f t="shared" si="5"/>
        <v>385</v>
      </c>
      <c r="B386" s="172" t="s">
        <v>571</v>
      </c>
    </row>
    <row r="387" spans="1:2" ht="12.75">
      <c r="A387" s="102">
        <f t="shared" si="5"/>
        <v>386</v>
      </c>
      <c r="B387" s="172" t="s">
        <v>572</v>
      </c>
    </row>
    <row r="388" spans="1:2" ht="12.75">
      <c r="A388" s="102">
        <f aca="true" t="shared" si="6" ref="A388:A451">A387+1</f>
        <v>387</v>
      </c>
      <c r="B388" s="172" t="s">
        <v>573</v>
      </c>
    </row>
    <row r="389" spans="1:2" ht="12.75">
      <c r="A389" s="102">
        <f t="shared" si="6"/>
        <v>388</v>
      </c>
      <c r="B389" s="172" t="s">
        <v>574</v>
      </c>
    </row>
    <row r="390" spans="1:2" ht="12.75">
      <c r="A390" s="102">
        <f t="shared" si="6"/>
        <v>389</v>
      </c>
      <c r="B390" s="172" t="s">
        <v>14</v>
      </c>
    </row>
    <row r="391" spans="1:2" ht="12.75">
      <c r="A391" s="102">
        <f t="shared" si="6"/>
        <v>390</v>
      </c>
      <c r="B391" s="176" t="s">
        <v>0</v>
      </c>
    </row>
    <row r="392" spans="1:2" ht="12.75">
      <c r="A392" s="102">
        <f t="shared" si="6"/>
        <v>391</v>
      </c>
      <c r="B392" s="172" t="s">
        <v>1</v>
      </c>
    </row>
    <row r="393" spans="1:2" ht="12.75">
      <c r="A393" s="102">
        <f t="shared" si="6"/>
        <v>392</v>
      </c>
      <c r="B393" s="172" t="s">
        <v>850</v>
      </c>
    </row>
    <row r="394" spans="1:3" ht="12.75">
      <c r="A394" s="102">
        <f t="shared" si="6"/>
        <v>393</v>
      </c>
      <c r="B394" s="172" t="s">
        <v>851</v>
      </c>
      <c r="C394" s="172" t="s">
        <v>146</v>
      </c>
    </row>
    <row r="395" spans="1:3" ht="12.75">
      <c r="A395" s="102">
        <f t="shared" si="6"/>
        <v>394</v>
      </c>
      <c r="B395" s="172" t="s">
        <v>852</v>
      </c>
      <c r="C395" s="172" t="s">
        <v>147</v>
      </c>
    </row>
    <row r="396" spans="1:3" ht="12.75">
      <c r="A396" s="102">
        <f t="shared" si="6"/>
        <v>395</v>
      </c>
      <c r="B396" s="172" t="s">
        <v>853</v>
      </c>
      <c r="C396" s="172" t="s">
        <v>148</v>
      </c>
    </row>
    <row r="397" spans="1:2" ht="12.75">
      <c r="A397" s="102">
        <f t="shared" si="6"/>
        <v>396</v>
      </c>
      <c r="B397" s="172" t="s">
        <v>198</v>
      </c>
    </row>
    <row r="398" spans="1:2" ht="12.75">
      <c r="A398" s="102">
        <f t="shared" si="6"/>
        <v>397</v>
      </c>
      <c r="B398" s="172" t="s">
        <v>200</v>
      </c>
    </row>
    <row r="399" spans="1:2" ht="12.75">
      <c r="A399" s="102">
        <f t="shared" si="6"/>
        <v>398</v>
      </c>
      <c r="B399" s="172" t="s">
        <v>202</v>
      </c>
    </row>
    <row r="400" spans="1:2" ht="12.75">
      <c r="A400" s="102">
        <f t="shared" si="6"/>
        <v>399</v>
      </c>
      <c r="B400" s="172" t="s">
        <v>204</v>
      </c>
    </row>
    <row r="401" spans="1:2" ht="12.75">
      <c r="A401" s="102">
        <f t="shared" si="6"/>
        <v>400</v>
      </c>
      <c r="B401" s="172" t="s">
        <v>207</v>
      </c>
    </row>
    <row r="402" spans="1:2" ht="12.75">
      <c r="A402" s="102">
        <f t="shared" si="6"/>
        <v>401</v>
      </c>
      <c r="B402" s="172" t="s">
        <v>209</v>
      </c>
    </row>
    <row r="403" spans="1:2" ht="12.75">
      <c r="A403" s="102">
        <f t="shared" si="6"/>
        <v>402</v>
      </c>
      <c r="B403" s="172" t="s">
        <v>212</v>
      </c>
    </row>
    <row r="404" spans="1:2" ht="12.75">
      <c r="A404" s="102">
        <f t="shared" si="6"/>
        <v>403</v>
      </c>
      <c r="B404" s="172" t="s">
        <v>215</v>
      </c>
    </row>
    <row r="405" spans="1:2" ht="12.75">
      <c r="A405" s="102">
        <f t="shared" si="6"/>
        <v>404</v>
      </c>
      <c r="B405" s="172" t="s">
        <v>218</v>
      </c>
    </row>
    <row r="406" spans="1:2" ht="12.75">
      <c r="A406" s="102">
        <f t="shared" si="6"/>
        <v>405</v>
      </c>
      <c r="B406" s="172" t="s">
        <v>220</v>
      </c>
    </row>
    <row r="407" spans="1:2" ht="12.75">
      <c r="A407" s="102">
        <f t="shared" si="6"/>
        <v>406</v>
      </c>
      <c r="B407" s="172" t="s">
        <v>222</v>
      </c>
    </row>
    <row r="408" spans="1:2" ht="12.75">
      <c r="A408" s="102">
        <f t="shared" si="6"/>
        <v>407</v>
      </c>
      <c r="B408" s="172" t="s">
        <v>225</v>
      </c>
    </row>
    <row r="409" spans="1:2" ht="12.75">
      <c r="A409" s="102">
        <f t="shared" si="6"/>
        <v>408</v>
      </c>
      <c r="B409" s="172" t="s">
        <v>227</v>
      </c>
    </row>
    <row r="410" spans="1:2" ht="12.75">
      <c r="A410" s="102">
        <f t="shared" si="6"/>
        <v>409</v>
      </c>
      <c r="B410" s="172" t="s">
        <v>229</v>
      </c>
    </row>
    <row r="411" spans="1:2" ht="12.75">
      <c r="A411" s="102">
        <f t="shared" si="6"/>
        <v>410</v>
      </c>
      <c r="B411" s="172" t="s">
        <v>231</v>
      </c>
    </row>
    <row r="412" spans="1:2" ht="12.75">
      <c r="A412" s="102">
        <f t="shared" si="6"/>
        <v>411</v>
      </c>
      <c r="B412" s="172" t="s">
        <v>233</v>
      </c>
    </row>
    <row r="413" spans="1:2" ht="12.75">
      <c r="A413" s="102">
        <f t="shared" si="6"/>
        <v>412</v>
      </c>
      <c r="B413" s="172" t="s">
        <v>235</v>
      </c>
    </row>
    <row r="414" spans="1:2" ht="12.75">
      <c r="A414" s="102">
        <f t="shared" si="6"/>
        <v>413</v>
      </c>
      <c r="B414" s="172" t="s">
        <v>237</v>
      </c>
    </row>
    <row r="415" spans="1:2" ht="12.75">
      <c r="A415" s="102">
        <f t="shared" si="6"/>
        <v>414</v>
      </c>
      <c r="B415" s="172" t="s">
        <v>239</v>
      </c>
    </row>
    <row r="416" spans="1:2" ht="12.75">
      <c r="A416" s="102">
        <f t="shared" si="6"/>
        <v>415</v>
      </c>
      <c r="B416" s="172" t="s">
        <v>241</v>
      </c>
    </row>
    <row r="417" spans="1:2" ht="12.75">
      <c r="A417" s="102">
        <f t="shared" si="6"/>
        <v>416</v>
      </c>
      <c r="B417" s="172" t="s">
        <v>244</v>
      </c>
    </row>
    <row r="418" spans="1:2" ht="12.75">
      <c r="A418" s="102">
        <f t="shared" si="6"/>
        <v>417</v>
      </c>
      <c r="B418" s="172" t="s">
        <v>246</v>
      </c>
    </row>
    <row r="419" spans="1:2" ht="12.75">
      <c r="A419" s="102">
        <f t="shared" si="6"/>
        <v>418</v>
      </c>
      <c r="B419" s="172" t="s">
        <v>249</v>
      </c>
    </row>
    <row r="420" spans="1:2" ht="12.75">
      <c r="A420" s="102">
        <f t="shared" si="6"/>
        <v>419</v>
      </c>
      <c r="B420" s="172" t="s">
        <v>252</v>
      </c>
    </row>
    <row r="421" spans="1:2" ht="12.75">
      <c r="A421" s="102">
        <f t="shared" si="6"/>
        <v>420</v>
      </c>
      <c r="B421" s="172" t="s">
        <v>255</v>
      </c>
    </row>
    <row r="422" spans="1:2" ht="12.75">
      <c r="A422" s="102">
        <f t="shared" si="6"/>
        <v>421</v>
      </c>
      <c r="B422" s="172" t="s">
        <v>257</v>
      </c>
    </row>
    <row r="423" spans="1:2" ht="12.75">
      <c r="A423" s="102">
        <f t="shared" si="6"/>
        <v>422</v>
      </c>
      <c r="B423" s="172" t="s">
        <v>260</v>
      </c>
    </row>
    <row r="424" spans="1:2" ht="12.75">
      <c r="A424" s="102">
        <f t="shared" si="6"/>
        <v>423</v>
      </c>
      <c r="B424" s="172" t="s">
        <v>262</v>
      </c>
    </row>
    <row r="425" spans="1:2" ht="12.75">
      <c r="A425" s="102">
        <f t="shared" si="6"/>
        <v>424</v>
      </c>
      <c r="B425" s="172" t="s">
        <v>263</v>
      </c>
    </row>
    <row r="426" spans="1:2" ht="12.75">
      <c r="A426" s="102">
        <f t="shared" si="6"/>
        <v>425</v>
      </c>
      <c r="B426" s="172" t="s">
        <v>264</v>
      </c>
    </row>
    <row r="427" spans="1:2" ht="12.75">
      <c r="A427" s="102">
        <f t="shared" si="6"/>
        <v>426</v>
      </c>
      <c r="B427" s="172" t="s">
        <v>267</v>
      </c>
    </row>
    <row r="428" spans="1:2" ht="12.75">
      <c r="A428" s="102">
        <f t="shared" si="6"/>
        <v>427</v>
      </c>
      <c r="B428" s="172" t="s">
        <v>268</v>
      </c>
    </row>
    <row r="429" spans="1:2" ht="12.75">
      <c r="A429" s="102">
        <f t="shared" si="6"/>
        <v>428</v>
      </c>
      <c r="B429" s="172" t="s">
        <v>270</v>
      </c>
    </row>
    <row r="430" spans="1:2" ht="12.75">
      <c r="A430" s="102">
        <f t="shared" si="6"/>
        <v>429</v>
      </c>
      <c r="B430" s="172" t="s">
        <v>271</v>
      </c>
    </row>
    <row r="431" spans="1:2" ht="12.75">
      <c r="A431" s="102">
        <f t="shared" si="6"/>
        <v>430</v>
      </c>
      <c r="B431" s="172" t="s">
        <v>273</v>
      </c>
    </row>
    <row r="432" spans="1:2" ht="12.75">
      <c r="A432" s="102">
        <f t="shared" si="6"/>
        <v>431</v>
      </c>
      <c r="B432" s="172" t="s">
        <v>274</v>
      </c>
    </row>
    <row r="433" spans="1:2" ht="12.75">
      <c r="A433" s="102">
        <f t="shared" si="6"/>
        <v>432</v>
      </c>
      <c r="B433" s="172" t="s">
        <v>136</v>
      </c>
    </row>
    <row r="434" spans="1:2" ht="12.75">
      <c r="A434" s="102">
        <f t="shared" si="6"/>
        <v>433</v>
      </c>
      <c r="B434" s="172" t="s">
        <v>277</v>
      </c>
    </row>
    <row r="435" spans="1:2" ht="12.75">
      <c r="A435" s="102">
        <f t="shared" si="6"/>
        <v>434</v>
      </c>
      <c r="B435" s="172" t="s">
        <v>279</v>
      </c>
    </row>
    <row r="436" spans="1:2" ht="12.75">
      <c r="A436" s="102">
        <f t="shared" si="6"/>
        <v>435</v>
      </c>
      <c r="B436" s="172" t="s">
        <v>281</v>
      </c>
    </row>
    <row r="437" spans="1:2" ht="12.75">
      <c r="A437" s="102">
        <f t="shared" si="6"/>
        <v>436</v>
      </c>
      <c r="B437" s="172" t="s">
        <v>283</v>
      </c>
    </row>
    <row r="438" spans="1:2" ht="12.75">
      <c r="A438" s="102">
        <f t="shared" si="6"/>
        <v>437</v>
      </c>
      <c r="B438" s="172" t="s">
        <v>285</v>
      </c>
    </row>
    <row r="439" spans="1:2" ht="12.75">
      <c r="A439" s="102">
        <f t="shared" si="6"/>
        <v>438</v>
      </c>
      <c r="B439" s="172" t="s">
        <v>288</v>
      </c>
    </row>
    <row r="440" spans="1:2" ht="12.75">
      <c r="A440" s="102">
        <f t="shared" si="6"/>
        <v>439</v>
      </c>
      <c r="B440" s="172" t="s">
        <v>290</v>
      </c>
    </row>
    <row r="441" spans="1:2" ht="12.75">
      <c r="A441" s="102">
        <f t="shared" si="6"/>
        <v>440</v>
      </c>
      <c r="B441" s="172" t="s">
        <v>292</v>
      </c>
    </row>
    <row r="442" spans="1:2" ht="12.75">
      <c r="A442" s="102">
        <f t="shared" si="6"/>
        <v>441</v>
      </c>
      <c r="B442" s="172" t="s">
        <v>294</v>
      </c>
    </row>
    <row r="443" spans="1:2" ht="12.75">
      <c r="A443" s="102">
        <f t="shared" si="6"/>
        <v>442</v>
      </c>
      <c r="B443" s="172" t="s">
        <v>296</v>
      </c>
    </row>
    <row r="444" spans="1:2" ht="12.75">
      <c r="A444" s="102">
        <f t="shared" si="6"/>
        <v>443</v>
      </c>
      <c r="B444" s="172" t="s">
        <v>298</v>
      </c>
    </row>
    <row r="445" spans="1:2" ht="12.75">
      <c r="A445" s="102">
        <f t="shared" si="6"/>
        <v>444</v>
      </c>
      <c r="B445" s="172" t="s">
        <v>303</v>
      </c>
    </row>
    <row r="446" spans="1:2" ht="12.75">
      <c r="A446" s="102">
        <f t="shared" si="6"/>
        <v>445</v>
      </c>
      <c r="B446" s="172" t="s">
        <v>305</v>
      </c>
    </row>
    <row r="447" spans="1:2" ht="25.5">
      <c r="A447" s="102">
        <f t="shared" si="6"/>
        <v>446</v>
      </c>
      <c r="B447" s="172" t="s">
        <v>307</v>
      </c>
    </row>
    <row r="448" spans="1:2" ht="12.75">
      <c r="A448" s="102">
        <f t="shared" si="6"/>
        <v>447</v>
      </c>
      <c r="B448" s="172" t="s">
        <v>309</v>
      </c>
    </row>
    <row r="449" spans="1:2" ht="12.75">
      <c r="A449" s="102">
        <f t="shared" si="6"/>
        <v>448</v>
      </c>
      <c r="B449" s="172" t="s">
        <v>311</v>
      </c>
    </row>
    <row r="450" spans="1:2" ht="12.75">
      <c r="A450" s="102">
        <f t="shared" si="6"/>
        <v>449</v>
      </c>
      <c r="B450" s="172" t="s">
        <v>312</v>
      </c>
    </row>
    <row r="451" spans="1:2" ht="12.75">
      <c r="A451" s="102">
        <f t="shared" si="6"/>
        <v>450</v>
      </c>
      <c r="B451" s="172" t="s">
        <v>314</v>
      </c>
    </row>
    <row r="452" spans="1:2" ht="12.75">
      <c r="A452" s="102">
        <f aca="true" t="shared" si="7" ref="A452:A515">A451+1</f>
        <v>451</v>
      </c>
      <c r="B452" s="172" t="s">
        <v>316</v>
      </c>
    </row>
    <row r="453" spans="1:2" ht="12.75">
      <c r="A453" s="102">
        <f t="shared" si="7"/>
        <v>452</v>
      </c>
      <c r="B453" s="172" t="s">
        <v>318</v>
      </c>
    </row>
    <row r="454" spans="1:2" ht="12.75">
      <c r="A454" s="102">
        <f t="shared" si="7"/>
        <v>453</v>
      </c>
      <c r="B454" s="172" t="s">
        <v>320</v>
      </c>
    </row>
    <row r="455" spans="1:2" ht="12.75">
      <c r="A455" s="102">
        <f t="shared" si="7"/>
        <v>454</v>
      </c>
      <c r="B455" s="172" t="s">
        <v>321</v>
      </c>
    </row>
    <row r="456" spans="1:2" ht="12.75">
      <c r="A456" s="102">
        <f t="shared" si="7"/>
        <v>455</v>
      </c>
      <c r="B456" s="172" t="s">
        <v>323</v>
      </c>
    </row>
    <row r="457" spans="1:2" ht="12.75">
      <c r="A457" s="102">
        <f t="shared" si="7"/>
        <v>456</v>
      </c>
      <c r="B457" s="172" t="s">
        <v>325</v>
      </c>
    </row>
    <row r="458" spans="1:2" ht="12.75">
      <c r="A458" s="102">
        <f t="shared" si="7"/>
        <v>457</v>
      </c>
      <c r="B458" s="172" t="s">
        <v>327</v>
      </c>
    </row>
    <row r="459" spans="1:2" ht="12.75">
      <c r="A459" s="102">
        <f t="shared" si="7"/>
        <v>458</v>
      </c>
      <c r="B459" s="172" t="s">
        <v>328</v>
      </c>
    </row>
    <row r="460" spans="1:2" ht="12.75">
      <c r="A460" s="102">
        <f t="shared" si="7"/>
        <v>459</v>
      </c>
      <c r="B460" s="172" t="s">
        <v>330</v>
      </c>
    </row>
    <row r="461" spans="1:2" ht="12.75">
      <c r="A461" s="102">
        <f t="shared" si="7"/>
        <v>460</v>
      </c>
      <c r="B461" s="172" t="s">
        <v>331</v>
      </c>
    </row>
    <row r="462" spans="1:2" ht="12.75">
      <c r="A462" s="102">
        <f t="shared" si="7"/>
        <v>461</v>
      </c>
      <c r="B462" s="172" t="s">
        <v>333</v>
      </c>
    </row>
    <row r="463" spans="1:2" ht="12.75">
      <c r="A463" s="102">
        <f t="shared" si="7"/>
        <v>462</v>
      </c>
      <c r="B463" s="172" t="s">
        <v>335</v>
      </c>
    </row>
    <row r="464" spans="1:2" ht="12.75">
      <c r="A464" s="102">
        <f t="shared" si="7"/>
        <v>463</v>
      </c>
      <c r="B464" s="172" t="s">
        <v>337</v>
      </c>
    </row>
    <row r="465" spans="1:2" ht="12.75">
      <c r="A465" s="102">
        <f t="shared" si="7"/>
        <v>464</v>
      </c>
      <c r="B465" s="172" t="s">
        <v>339</v>
      </c>
    </row>
    <row r="466" spans="1:2" ht="12.75">
      <c r="A466" s="102">
        <f t="shared" si="7"/>
        <v>465</v>
      </c>
      <c r="B466" s="172" t="s">
        <v>341</v>
      </c>
    </row>
    <row r="467" spans="1:2" ht="12.75">
      <c r="A467" s="102">
        <f t="shared" si="7"/>
        <v>466</v>
      </c>
      <c r="B467" s="172" t="s">
        <v>343</v>
      </c>
    </row>
    <row r="468" spans="1:2" ht="12.75">
      <c r="A468" s="102">
        <f t="shared" si="7"/>
        <v>467</v>
      </c>
      <c r="B468" s="172" t="s">
        <v>345</v>
      </c>
    </row>
    <row r="469" spans="1:2" ht="12.75">
      <c r="A469" s="102">
        <f t="shared" si="7"/>
        <v>468</v>
      </c>
      <c r="B469" s="172" t="s">
        <v>347</v>
      </c>
    </row>
    <row r="470" spans="1:2" ht="12.75">
      <c r="A470" s="102">
        <f t="shared" si="7"/>
        <v>469</v>
      </c>
      <c r="B470" s="172" t="s">
        <v>349</v>
      </c>
    </row>
    <row r="471" spans="1:2" ht="12.75">
      <c r="A471" s="102">
        <f t="shared" si="7"/>
        <v>470</v>
      </c>
      <c r="B471" s="172" t="s">
        <v>351</v>
      </c>
    </row>
    <row r="472" spans="1:2" ht="12.75">
      <c r="A472" s="102">
        <f t="shared" si="7"/>
        <v>471</v>
      </c>
      <c r="B472" s="172" t="s">
        <v>353</v>
      </c>
    </row>
    <row r="473" spans="1:3" ht="12.75">
      <c r="A473" s="102">
        <f t="shared" si="7"/>
        <v>472</v>
      </c>
      <c r="B473" s="172" t="s">
        <v>855</v>
      </c>
      <c r="C473" s="172" t="s">
        <v>355</v>
      </c>
    </row>
    <row r="474" spans="1:2" ht="12.75">
      <c r="A474" s="102">
        <f t="shared" si="7"/>
        <v>473</v>
      </c>
      <c r="B474" s="172" t="s">
        <v>356</v>
      </c>
    </row>
    <row r="475" spans="1:2" ht="12.75">
      <c r="A475" s="102">
        <f t="shared" si="7"/>
        <v>474</v>
      </c>
      <c r="B475" s="172" t="s">
        <v>358</v>
      </c>
    </row>
    <row r="476" spans="1:2" ht="12.75">
      <c r="A476" s="102">
        <f t="shared" si="7"/>
        <v>475</v>
      </c>
      <c r="B476" s="172" t="s">
        <v>360</v>
      </c>
    </row>
    <row r="477" spans="1:2" ht="12.75">
      <c r="A477" s="102">
        <f t="shared" si="7"/>
        <v>476</v>
      </c>
      <c r="B477" s="172" t="s">
        <v>362</v>
      </c>
    </row>
    <row r="478" spans="1:2" ht="12.75">
      <c r="A478" s="102">
        <f t="shared" si="7"/>
        <v>477</v>
      </c>
      <c r="B478" s="172" t="s">
        <v>364</v>
      </c>
    </row>
    <row r="479" spans="1:2" ht="12.75">
      <c r="A479" s="102">
        <f t="shared" si="7"/>
        <v>478</v>
      </c>
      <c r="B479" s="172" t="s">
        <v>366</v>
      </c>
    </row>
    <row r="480" spans="1:2" ht="12.75">
      <c r="A480" s="102">
        <f t="shared" si="7"/>
        <v>479</v>
      </c>
      <c r="B480" s="172" t="s">
        <v>368</v>
      </c>
    </row>
    <row r="481" spans="1:2" ht="12.75">
      <c r="A481" s="102">
        <f t="shared" si="7"/>
        <v>480</v>
      </c>
      <c r="B481" s="172" t="s">
        <v>370</v>
      </c>
    </row>
    <row r="482" spans="1:2" ht="12.75">
      <c r="A482" s="102">
        <f t="shared" si="7"/>
        <v>481</v>
      </c>
      <c r="B482" s="172" t="s">
        <v>372</v>
      </c>
    </row>
    <row r="483" spans="1:2" ht="12.75">
      <c r="A483" s="102">
        <f t="shared" si="7"/>
        <v>482</v>
      </c>
      <c r="B483" s="172" t="s">
        <v>374</v>
      </c>
    </row>
    <row r="484" spans="1:2" ht="12.75">
      <c r="A484" s="102">
        <f t="shared" si="7"/>
        <v>483</v>
      </c>
      <c r="B484" s="172" t="s">
        <v>375</v>
      </c>
    </row>
    <row r="485" spans="1:2" ht="12.75">
      <c r="A485" s="102">
        <f t="shared" si="7"/>
        <v>484</v>
      </c>
      <c r="B485" s="172" t="s">
        <v>376</v>
      </c>
    </row>
    <row r="486" spans="1:2" ht="12.75">
      <c r="A486" s="102">
        <f t="shared" si="7"/>
        <v>485</v>
      </c>
      <c r="B486" s="172" t="s">
        <v>377</v>
      </c>
    </row>
    <row r="487" spans="1:2" ht="12.75">
      <c r="A487" s="102">
        <f t="shared" si="7"/>
        <v>486</v>
      </c>
      <c r="B487" s="172" t="s">
        <v>378</v>
      </c>
    </row>
    <row r="488" spans="1:2" ht="12.75">
      <c r="A488" s="102">
        <f t="shared" si="7"/>
        <v>487</v>
      </c>
      <c r="B488" s="172" t="s">
        <v>379</v>
      </c>
    </row>
    <row r="489" spans="1:2" ht="12.75">
      <c r="A489" s="102">
        <f t="shared" si="7"/>
        <v>488</v>
      </c>
      <c r="B489" s="172" t="s">
        <v>381</v>
      </c>
    </row>
    <row r="490" spans="1:2" ht="12.75">
      <c r="A490" s="102">
        <f t="shared" si="7"/>
        <v>489</v>
      </c>
      <c r="B490" s="172" t="s">
        <v>383</v>
      </c>
    </row>
    <row r="491" spans="1:2" ht="12.75">
      <c r="A491" s="102">
        <f t="shared" si="7"/>
        <v>490</v>
      </c>
      <c r="B491" s="172" t="s">
        <v>385</v>
      </c>
    </row>
    <row r="492" spans="1:2" ht="12.75">
      <c r="A492" s="102">
        <f t="shared" si="7"/>
        <v>491</v>
      </c>
      <c r="B492" s="172" t="s">
        <v>387</v>
      </c>
    </row>
    <row r="493" spans="1:2" ht="12.75">
      <c r="A493" s="102">
        <f t="shared" si="7"/>
        <v>492</v>
      </c>
      <c r="B493" s="172" t="s">
        <v>389</v>
      </c>
    </row>
    <row r="494" spans="1:2" ht="12.75">
      <c r="A494" s="102">
        <f t="shared" si="7"/>
        <v>493</v>
      </c>
      <c r="B494" s="172" t="s">
        <v>391</v>
      </c>
    </row>
    <row r="495" spans="1:2" ht="12.75">
      <c r="A495" s="102">
        <f t="shared" si="7"/>
        <v>494</v>
      </c>
      <c r="B495" s="172" t="s">
        <v>393</v>
      </c>
    </row>
    <row r="496" spans="1:2" ht="12.75">
      <c r="A496" s="102">
        <f t="shared" si="7"/>
        <v>495</v>
      </c>
      <c r="B496" s="172" t="s">
        <v>395</v>
      </c>
    </row>
    <row r="497" spans="1:2" ht="12.75">
      <c r="A497" s="102">
        <f t="shared" si="7"/>
        <v>496</v>
      </c>
      <c r="B497" s="172" t="s">
        <v>396</v>
      </c>
    </row>
    <row r="498" spans="1:2" ht="12.75">
      <c r="A498" s="102">
        <f t="shared" si="7"/>
        <v>497</v>
      </c>
      <c r="B498" s="172" t="s">
        <v>398</v>
      </c>
    </row>
    <row r="499" spans="1:2" ht="12.75">
      <c r="A499" s="102">
        <f t="shared" si="7"/>
        <v>498</v>
      </c>
      <c r="B499" s="172" t="s">
        <v>399</v>
      </c>
    </row>
    <row r="500" spans="1:2" ht="12.75">
      <c r="A500" s="102">
        <f t="shared" si="7"/>
        <v>499</v>
      </c>
      <c r="B500" s="172" t="s">
        <v>401</v>
      </c>
    </row>
    <row r="501" spans="1:2" ht="12.75">
      <c r="A501" s="102">
        <f t="shared" si="7"/>
        <v>500</v>
      </c>
      <c r="B501" s="172" t="s">
        <v>15</v>
      </c>
    </row>
    <row r="502" spans="1:2" ht="12.75">
      <c r="A502" s="102">
        <f t="shared" si="7"/>
        <v>501</v>
      </c>
      <c r="B502" s="172" t="s">
        <v>403</v>
      </c>
    </row>
    <row r="503" spans="1:2" ht="12.75">
      <c r="A503" s="102">
        <f t="shared" si="7"/>
        <v>502</v>
      </c>
      <c r="B503" s="172" t="s">
        <v>404</v>
      </c>
    </row>
    <row r="504" spans="1:2" ht="12.75">
      <c r="A504" s="102">
        <f t="shared" si="7"/>
        <v>503</v>
      </c>
      <c r="B504" s="172" t="s">
        <v>405</v>
      </c>
    </row>
    <row r="505" spans="1:2" ht="12.75">
      <c r="A505" s="102">
        <f t="shared" si="7"/>
        <v>504</v>
      </c>
      <c r="B505" s="172" t="s">
        <v>406</v>
      </c>
    </row>
    <row r="506" spans="1:2" ht="12.75">
      <c r="A506" s="102">
        <f t="shared" si="7"/>
        <v>505</v>
      </c>
      <c r="B506" s="172" t="s">
        <v>408</v>
      </c>
    </row>
    <row r="507" spans="1:2" ht="12.75">
      <c r="A507" s="102">
        <f t="shared" si="7"/>
        <v>506</v>
      </c>
      <c r="B507" s="172" t="s">
        <v>410</v>
      </c>
    </row>
    <row r="508" spans="1:2" ht="12.75">
      <c r="A508" s="102">
        <f t="shared" si="7"/>
        <v>507</v>
      </c>
      <c r="B508" s="172" t="s">
        <v>412</v>
      </c>
    </row>
    <row r="509" spans="1:2" ht="15">
      <c r="A509" s="102">
        <f t="shared" si="7"/>
        <v>508</v>
      </c>
      <c r="B509" s="174" t="s">
        <v>658</v>
      </c>
    </row>
    <row r="510" spans="1:2" ht="15">
      <c r="A510" s="102">
        <f t="shared" si="7"/>
        <v>509</v>
      </c>
      <c r="B510" s="174" t="s">
        <v>664</v>
      </c>
    </row>
    <row r="511" spans="1:2" ht="15">
      <c r="A511" s="102">
        <f t="shared" si="7"/>
        <v>510</v>
      </c>
      <c r="B511" s="174" t="s">
        <v>659</v>
      </c>
    </row>
    <row r="512" spans="1:2" ht="15">
      <c r="A512" s="102">
        <f t="shared" si="7"/>
        <v>511</v>
      </c>
      <c r="B512" s="174" t="s">
        <v>660</v>
      </c>
    </row>
    <row r="513" spans="1:2" ht="15">
      <c r="A513" s="102">
        <f t="shared" si="7"/>
        <v>512</v>
      </c>
      <c r="B513" s="174" t="s">
        <v>661</v>
      </c>
    </row>
    <row r="514" spans="1:2" ht="15">
      <c r="A514" s="102">
        <f t="shared" si="7"/>
        <v>513</v>
      </c>
      <c r="B514" s="174" t="s">
        <v>662</v>
      </c>
    </row>
    <row r="515" spans="1:2" ht="15">
      <c r="A515" s="102">
        <f t="shared" si="7"/>
        <v>514</v>
      </c>
      <c r="B515" s="174" t="s">
        <v>663</v>
      </c>
    </row>
    <row r="516" spans="1:2" ht="12.75">
      <c r="A516" s="102">
        <f aca="true" t="shared" si="8" ref="A516:A541">A515+1</f>
        <v>515</v>
      </c>
      <c r="B516" s="172" t="s">
        <v>640</v>
      </c>
    </row>
    <row r="517" spans="1:2" ht="12.75">
      <c r="A517" s="102">
        <f t="shared" si="8"/>
        <v>516</v>
      </c>
      <c r="B517" s="2" t="s">
        <v>937</v>
      </c>
    </row>
    <row r="518" spans="1:2" ht="12.75">
      <c r="A518" s="102">
        <f t="shared" si="8"/>
        <v>517</v>
      </c>
      <c r="B518" s="8" t="s">
        <v>675</v>
      </c>
    </row>
    <row r="519" spans="1:3" ht="12.75">
      <c r="A519" s="102">
        <f t="shared" si="8"/>
        <v>518</v>
      </c>
      <c r="B519" s="71" t="s">
        <v>943</v>
      </c>
      <c r="C519" s="71" t="s">
        <v>676</v>
      </c>
    </row>
    <row r="520" spans="1:3" ht="38.25">
      <c r="A520" s="102">
        <f t="shared" si="8"/>
        <v>519</v>
      </c>
      <c r="B520" s="2" t="s">
        <v>945</v>
      </c>
      <c r="C520" s="2" t="s">
        <v>772</v>
      </c>
    </row>
    <row r="521" spans="1:3" ht="102">
      <c r="A521" s="102">
        <f t="shared" si="8"/>
        <v>520</v>
      </c>
      <c r="B521" s="139" t="s">
        <v>946</v>
      </c>
      <c r="C521" s="139" t="s">
        <v>677</v>
      </c>
    </row>
    <row r="522" spans="1:3" ht="51">
      <c r="A522" s="102">
        <f t="shared" si="8"/>
        <v>521</v>
      </c>
      <c r="B522" s="2" t="s">
        <v>958</v>
      </c>
      <c r="C522" s="2" t="s">
        <v>678</v>
      </c>
    </row>
    <row r="523" spans="1:3" ht="63.75">
      <c r="A523" s="102">
        <f t="shared" si="8"/>
        <v>522</v>
      </c>
      <c r="B523" s="137" t="s">
        <v>959</v>
      </c>
      <c r="C523" s="137" t="s">
        <v>679</v>
      </c>
    </row>
    <row r="524" spans="1:3" ht="63.75">
      <c r="A524" s="102">
        <f t="shared" si="8"/>
        <v>523</v>
      </c>
      <c r="B524" s="140" t="s">
        <v>971</v>
      </c>
      <c r="C524" s="140" t="s">
        <v>680</v>
      </c>
    </row>
    <row r="525" spans="1:3" ht="77.25" thickBot="1">
      <c r="A525" s="102">
        <f t="shared" si="8"/>
        <v>524</v>
      </c>
      <c r="B525" s="137" t="s">
        <v>988</v>
      </c>
      <c r="C525" s="137" t="s">
        <v>681</v>
      </c>
    </row>
    <row r="526" spans="1:3" ht="128.25" customHeight="1" thickBot="1">
      <c r="A526" s="102">
        <f t="shared" si="8"/>
        <v>525</v>
      </c>
      <c r="B526" s="138" t="s">
        <v>986</v>
      </c>
      <c r="C526" s="138" t="s">
        <v>683</v>
      </c>
    </row>
    <row r="527" spans="1:3" ht="25.5">
      <c r="A527" s="102">
        <f t="shared" si="8"/>
        <v>526</v>
      </c>
      <c r="B527" s="148" t="s">
        <v>972</v>
      </c>
      <c r="C527" s="148" t="s">
        <v>682</v>
      </c>
    </row>
    <row r="528" spans="1:3" ht="18">
      <c r="A528" s="102">
        <f t="shared" si="8"/>
        <v>527</v>
      </c>
      <c r="B528" s="146" t="s">
        <v>808</v>
      </c>
      <c r="C528" s="146" t="s">
        <v>691</v>
      </c>
    </row>
    <row r="529" spans="1:3" ht="15.75">
      <c r="A529" s="102">
        <f t="shared" si="8"/>
        <v>528</v>
      </c>
      <c r="B529" s="106" t="s">
        <v>809</v>
      </c>
      <c r="C529" s="106" t="s">
        <v>690</v>
      </c>
    </row>
    <row r="530" spans="1:3" ht="22.5">
      <c r="A530" s="102">
        <f t="shared" si="8"/>
        <v>529</v>
      </c>
      <c r="B530" s="143" t="s">
        <v>811</v>
      </c>
      <c r="C530" s="143" t="s">
        <v>689</v>
      </c>
    </row>
    <row r="531" spans="1:2" ht="33.75">
      <c r="A531" s="102">
        <f t="shared" si="8"/>
        <v>530</v>
      </c>
      <c r="B531" s="143" t="s">
        <v>696</v>
      </c>
    </row>
    <row r="532" spans="1:3" ht="45">
      <c r="A532" s="102">
        <f t="shared" si="8"/>
        <v>531</v>
      </c>
      <c r="B532" s="143" t="s">
        <v>973</v>
      </c>
      <c r="C532" s="143" t="s">
        <v>694</v>
      </c>
    </row>
    <row r="533" spans="1:3" ht="12.75">
      <c r="A533" s="102">
        <f t="shared" si="8"/>
        <v>532</v>
      </c>
      <c r="B533" s="97" t="s">
        <v>866</v>
      </c>
      <c r="C533" s="97" t="s">
        <v>686</v>
      </c>
    </row>
    <row r="534" spans="1:3" ht="12.75">
      <c r="A534" s="102">
        <f t="shared" si="8"/>
        <v>533</v>
      </c>
      <c r="B534" s="144" t="s">
        <v>879</v>
      </c>
      <c r="C534" s="144" t="s">
        <v>685</v>
      </c>
    </row>
    <row r="535" spans="1:3" ht="33.75">
      <c r="A535" s="102">
        <f t="shared" si="8"/>
        <v>534</v>
      </c>
      <c r="B535" s="142" t="s">
        <v>867</v>
      </c>
      <c r="C535" s="142" t="s">
        <v>695</v>
      </c>
    </row>
    <row r="536" spans="1:3" ht="33.75">
      <c r="A536" s="102">
        <f t="shared" si="8"/>
        <v>535</v>
      </c>
      <c r="B536" s="142" t="s">
        <v>884</v>
      </c>
      <c r="C536" s="142" t="s">
        <v>684</v>
      </c>
    </row>
    <row r="537" spans="1:3" ht="12.75">
      <c r="A537" s="102">
        <f t="shared" si="8"/>
        <v>536</v>
      </c>
      <c r="B537" s="8" t="s">
        <v>703</v>
      </c>
      <c r="C537" s="8" t="s">
        <v>703</v>
      </c>
    </row>
    <row r="538" spans="1:3" ht="12.75">
      <c r="A538" s="102">
        <f t="shared" si="8"/>
        <v>537</v>
      </c>
      <c r="B538" s="149" t="s">
        <v>698</v>
      </c>
      <c r="C538" s="149" t="s">
        <v>698</v>
      </c>
    </row>
    <row r="539" spans="1:3" ht="12.75">
      <c r="A539" s="102">
        <f t="shared" si="8"/>
        <v>538</v>
      </c>
      <c r="B539" s="149" t="s">
        <v>699</v>
      </c>
      <c r="C539" s="149" t="s">
        <v>699</v>
      </c>
    </row>
    <row r="540" spans="1:3" ht="12.75">
      <c r="A540" s="102">
        <f t="shared" si="8"/>
        <v>539</v>
      </c>
      <c r="B540" s="149" t="s">
        <v>692</v>
      </c>
      <c r="C540" s="149" t="s">
        <v>692</v>
      </c>
    </row>
    <row r="541" spans="1:3" ht="12.75">
      <c r="A541" s="102">
        <f t="shared" si="8"/>
        <v>540</v>
      </c>
      <c r="B541" s="147" t="s">
        <v>706</v>
      </c>
      <c r="C541" s="147" t="s">
        <v>706</v>
      </c>
    </row>
    <row r="542" ht="12.75">
      <c r="A542" s="178">
        <v>1000</v>
      </c>
    </row>
    <row r="543" spans="1:4" ht="78.75">
      <c r="A543" s="178">
        <f>A542+1</f>
        <v>1001</v>
      </c>
      <c r="B543" s="145" t="s">
        <v>791</v>
      </c>
      <c r="D543" s="290"/>
    </row>
    <row r="544" spans="1:4" ht="12.75">
      <c r="A544" s="178">
        <f aca="true" t="shared" si="9" ref="A544:A605">A543+1</f>
        <v>1002</v>
      </c>
      <c r="B544" s="4" t="s">
        <v>793</v>
      </c>
      <c r="D544" s="290"/>
    </row>
    <row r="545" spans="1:4" ht="12.75">
      <c r="A545" s="178">
        <f t="shared" si="9"/>
        <v>1003</v>
      </c>
      <c r="B545" s="4" t="s">
        <v>794</v>
      </c>
      <c r="C545" s="4" t="s">
        <v>771</v>
      </c>
      <c r="D545" s="290"/>
    </row>
    <row r="546" spans="1:4" ht="12.75">
      <c r="A546" s="178">
        <f t="shared" si="9"/>
        <v>1004</v>
      </c>
      <c r="B546" s="4" t="s">
        <v>795</v>
      </c>
      <c r="C546" s="4" t="s">
        <v>764</v>
      </c>
      <c r="D546" s="290"/>
    </row>
    <row r="547" spans="1:4" ht="12.75">
      <c r="A547" s="178">
        <f t="shared" si="9"/>
        <v>1005</v>
      </c>
      <c r="B547" s="291" t="s">
        <v>927</v>
      </c>
      <c r="C547" s="298" t="s">
        <v>775</v>
      </c>
      <c r="D547" s="290"/>
    </row>
    <row r="548" spans="1:4" ht="25.5">
      <c r="A548" s="178">
        <f t="shared" si="9"/>
        <v>1006</v>
      </c>
      <c r="B548" s="291" t="s">
        <v>931</v>
      </c>
      <c r="C548" s="298" t="s">
        <v>710</v>
      </c>
      <c r="D548" s="290"/>
    </row>
    <row r="549" spans="1:4" ht="25.5">
      <c r="A549" s="178">
        <f t="shared" si="9"/>
        <v>1007</v>
      </c>
      <c r="B549" s="291" t="s">
        <v>932</v>
      </c>
      <c r="C549" s="298" t="s">
        <v>711</v>
      </c>
      <c r="D549" s="290"/>
    </row>
    <row r="550" spans="1:4" ht="76.5">
      <c r="A550" s="178">
        <f t="shared" si="9"/>
        <v>1008</v>
      </c>
      <c r="B550" s="139" t="s">
        <v>933</v>
      </c>
      <c r="C550" s="139" t="s">
        <v>773</v>
      </c>
      <c r="D550" s="290"/>
    </row>
    <row r="551" spans="1:4" ht="51">
      <c r="A551" s="178">
        <f t="shared" si="9"/>
        <v>1009</v>
      </c>
      <c r="B551" s="139" t="s">
        <v>934</v>
      </c>
      <c r="C551" s="139" t="s">
        <v>712</v>
      </c>
      <c r="D551" s="290"/>
    </row>
    <row r="552" spans="1:4" ht="25.5">
      <c r="A552" s="178">
        <f t="shared" si="9"/>
        <v>1010</v>
      </c>
      <c r="B552" s="139" t="s">
        <v>928</v>
      </c>
      <c r="C552" s="139" t="s">
        <v>709</v>
      </c>
      <c r="D552" s="290"/>
    </row>
    <row r="553" spans="1:4" ht="25.5">
      <c r="A553" s="178">
        <f t="shared" si="9"/>
        <v>1011</v>
      </c>
      <c r="B553" s="139" t="s">
        <v>935</v>
      </c>
      <c r="C553" s="139" t="s">
        <v>765</v>
      </c>
      <c r="D553" s="290"/>
    </row>
    <row r="554" spans="1:4" ht="25.5">
      <c r="A554" s="178">
        <f t="shared" si="9"/>
        <v>1012</v>
      </c>
      <c r="B554" s="139" t="s">
        <v>936</v>
      </c>
      <c r="C554" s="139" t="s">
        <v>708</v>
      </c>
      <c r="D554" s="290"/>
    </row>
    <row r="555" spans="1:4" ht="72">
      <c r="A555" s="178">
        <f t="shared" si="9"/>
        <v>1013</v>
      </c>
      <c r="B555" s="141" t="s">
        <v>938</v>
      </c>
      <c r="C555" s="141" t="s">
        <v>790</v>
      </c>
      <c r="D555" s="290"/>
    </row>
    <row r="556" spans="1:4" ht="15.75">
      <c r="A556" s="178">
        <f t="shared" si="9"/>
        <v>1014</v>
      </c>
      <c r="B556" s="218" t="s">
        <v>882</v>
      </c>
      <c r="C556" s="218" t="s">
        <v>720</v>
      </c>
      <c r="D556" s="290"/>
    </row>
    <row r="557" spans="1:4" ht="42">
      <c r="A557" s="178">
        <f t="shared" si="9"/>
        <v>1015</v>
      </c>
      <c r="B557" s="199" t="s">
        <v>778</v>
      </c>
      <c r="C557" s="199" t="s">
        <v>778</v>
      </c>
      <c r="D557" s="290"/>
    </row>
    <row r="558" spans="1:4" ht="30">
      <c r="A558" s="178">
        <f t="shared" si="9"/>
        <v>1016</v>
      </c>
      <c r="B558" s="206" t="s">
        <v>974</v>
      </c>
      <c r="C558" s="206" t="s">
        <v>715</v>
      </c>
      <c r="D558" s="290"/>
    </row>
    <row r="559" spans="1:4" ht="12.75">
      <c r="A559" s="178">
        <f t="shared" si="9"/>
        <v>1017</v>
      </c>
      <c r="B559" s="208" t="s">
        <v>885</v>
      </c>
      <c r="C559" s="208" t="s">
        <v>716</v>
      </c>
      <c r="D559" s="290"/>
    </row>
    <row r="560" spans="1:4" ht="12.75">
      <c r="A560" s="178">
        <f t="shared" si="9"/>
        <v>1018</v>
      </c>
      <c r="B560" s="292" t="s">
        <v>889</v>
      </c>
      <c r="C560" s="292" t="s">
        <v>717</v>
      </c>
      <c r="D560" s="290"/>
    </row>
    <row r="561" spans="1:4" ht="45">
      <c r="A561" s="178">
        <f t="shared" si="9"/>
        <v>1019</v>
      </c>
      <c r="B561" s="209" t="s">
        <v>975</v>
      </c>
      <c r="C561" s="209" t="s">
        <v>746</v>
      </c>
      <c r="D561" s="290"/>
    </row>
    <row r="562" spans="1:4" ht="12.75">
      <c r="A562" s="178">
        <f t="shared" si="9"/>
        <v>1020</v>
      </c>
      <c r="B562" s="208" t="s">
        <v>890</v>
      </c>
      <c r="C562" s="208" t="s">
        <v>718</v>
      </c>
      <c r="D562" s="290"/>
    </row>
    <row r="563" spans="1:4" ht="12.75">
      <c r="A563" s="178">
        <f t="shared" si="9"/>
        <v>1021</v>
      </c>
      <c r="B563" s="292" t="s">
        <v>891</v>
      </c>
      <c r="C563" s="292" t="s">
        <v>719</v>
      </c>
      <c r="D563" s="290"/>
    </row>
    <row r="564" spans="1:4" ht="45">
      <c r="A564" s="178">
        <f t="shared" si="9"/>
        <v>1022</v>
      </c>
      <c r="B564" s="209" t="s">
        <v>976</v>
      </c>
      <c r="C564" s="209" t="s">
        <v>779</v>
      </c>
      <c r="D564" s="290"/>
    </row>
    <row r="565" spans="1:4" ht="12.75">
      <c r="A565" s="178">
        <f t="shared" si="9"/>
        <v>1023</v>
      </c>
      <c r="B565" s="181" t="s">
        <v>892</v>
      </c>
      <c r="C565" s="181" t="s">
        <v>767</v>
      </c>
      <c r="D565" s="290"/>
    </row>
    <row r="566" spans="1:4" ht="18">
      <c r="A566" s="178">
        <f t="shared" si="9"/>
        <v>1024</v>
      </c>
      <c r="B566" s="230" t="s">
        <v>893</v>
      </c>
      <c r="C566" s="230" t="s">
        <v>766</v>
      </c>
      <c r="D566" s="290"/>
    </row>
    <row r="567" spans="1:4" ht="15.75">
      <c r="A567" s="178">
        <f t="shared" si="9"/>
        <v>1025</v>
      </c>
      <c r="B567" s="240" t="s">
        <v>894</v>
      </c>
      <c r="C567" s="240" t="s">
        <v>723</v>
      </c>
      <c r="D567" s="290"/>
    </row>
    <row r="568" spans="1:4" ht="22.5">
      <c r="A568" s="178">
        <f t="shared" si="9"/>
        <v>1026</v>
      </c>
      <c r="B568" s="244" t="s">
        <v>895</v>
      </c>
      <c r="C568" s="244" t="s">
        <v>724</v>
      </c>
      <c r="D568" s="290"/>
    </row>
    <row r="569" spans="1:4" ht="42">
      <c r="A569" s="178">
        <f t="shared" si="9"/>
        <v>1027</v>
      </c>
      <c r="B569" s="245" t="s">
        <v>896</v>
      </c>
      <c r="C569" s="245" t="s">
        <v>742</v>
      </c>
      <c r="D569" s="290"/>
    </row>
    <row r="570" spans="1:4" ht="21">
      <c r="A570" s="178">
        <f t="shared" si="9"/>
        <v>1028</v>
      </c>
      <c r="B570" s="245" t="s">
        <v>897</v>
      </c>
      <c r="C570" s="245" t="s">
        <v>725</v>
      </c>
      <c r="D570" s="290"/>
    </row>
    <row r="571" spans="1:4" ht="42">
      <c r="A571" s="178">
        <f t="shared" si="9"/>
        <v>1029</v>
      </c>
      <c r="B571" s="297" t="s">
        <v>980</v>
      </c>
      <c r="C571" s="297" t="s">
        <v>761</v>
      </c>
      <c r="D571" s="290"/>
    </row>
    <row r="572" spans="1:4" ht="12.75">
      <c r="A572" s="178">
        <f t="shared" si="9"/>
        <v>1030</v>
      </c>
      <c r="B572" s="261" t="s">
        <v>898</v>
      </c>
      <c r="C572" s="261" t="s">
        <v>726</v>
      </c>
      <c r="D572" s="290"/>
    </row>
    <row r="573" spans="1:4" ht="12.75">
      <c r="A573" s="178">
        <f t="shared" si="9"/>
        <v>1031</v>
      </c>
      <c r="B573" s="293" t="s">
        <v>899</v>
      </c>
      <c r="C573" s="293" t="s">
        <v>729</v>
      </c>
      <c r="D573" s="290"/>
    </row>
    <row r="574" spans="1:4" ht="12.75">
      <c r="A574" s="178">
        <f t="shared" si="9"/>
        <v>1032</v>
      </c>
      <c r="B574" s="294" t="s">
        <v>900</v>
      </c>
      <c r="C574" s="294" t="s">
        <v>727</v>
      </c>
      <c r="D574" s="290"/>
    </row>
    <row r="575" spans="1:4" ht="22.5">
      <c r="A575" s="178">
        <f t="shared" si="9"/>
        <v>1033</v>
      </c>
      <c r="B575" s="247" t="s">
        <v>901</v>
      </c>
      <c r="C575" s="247" t="s">
        <v>728</v>
      </c>
      <c r="D575" s="290"/>
    </row>
    <row r="576" spans="1:4" ht="12.75">
      <c r="A576" s="178">
        <f t="shared" si="9"/>
        <v>1034</v>
      </c>
      <c r="B576" s="273" t="s">
        <v>911</v>
      </c>
      <c r="C576" s="273" t="s">
        <v>741</v>
      </c>
      <c r="D576" s="290"/>
    </row>
    <row r="577" spans="1:4" ht="12.75">
      <c r="A577" s="178">
        <f t="shared" si="9"/>
        <v>1035</v>
      </c>
      <c r="B577" s="181" t="s">
        <v>912</v>
      </c>
      <c r="C577" s="181" t="s">
        <v>768</v>
      </c>
      <c r="D577" s="290"/>
    </row>
    <row r="578" spans="1:4" ht="18">
      <c r="A578" s="178">
        <f t="shared" si="9"/>
        <v>1036</v>
      </c>
      <c r="B578" s="230" t="s">
        <v>903</v>
      </c>
      <c r="C578" s="230" t="s">
        <v>770</v>
      </c>
      <c r="D578" s="290"/>
    </row>
    <row r="579" spans="1:4" ht="15.75">
      <c r="A579" s="178">
        <f t="shared" si="9"/>
        <v>1037</v>
      </c>
      <c r="B579" s="240" t="s">
        <v>891</v>
      </c>
      <c r="C579" s="240" t="s">
        <v>739</v>
      </c>
      <c r="D579" s="290"/>
    </row>
    <row r="580" spans="1:4" ht="22.5">
      <c r="A580" s="178">
        <f t="shared" si="9"/>
        <v>1038</v>
      </c>
      <c r="B580" s="244" t="s">
        <v>904</v>
      </c>
      <c r="C580" s="244" t="s">
        <v>730</v>
      </c>
      <c r="D580" s="290"/>
    </row>
    <row r="581" spans="1:4" ht="22.5">
      <c r="A581" s="178">
        <f t="shared" si="9"/>
        <v>1039</v>
      </c>
      <c r="B581" s="247" t="s">
        <v>978</v>
      </c>
      <c r="C581" s="247" t="s">
        <v>731</v>
      </c>
      <c r="D581" s="290"/>
    </row>
    <row r="582" spans="1:4" ht="12.75">
      <c r="A582" s="178">
        <f t="shared" si="9"/>
        <v>1040</v>
      </c>
      <c r="B582" s="247" t="s">
        <v>905</v>
      </c>
      <c r="C582" s="247" t="s">
        <v>733</v>
      </c>
      <c r="D582" s="290"/>
    </row>
    <row r="583" spans="1:4" ht="22.5">
      <c r="A583" s="178">
        <f t="shared" si="9"/>
        <v>1041</v>
      </c>
      <c r="B583" s="247" t="s">
        <v>906</v>
      </c>
      <c r="C583" s="247" t="s">
        <v>735</v>
      </c>
      <c r="D583" s="290"/>
    </row>
    <row r="584" spans="1:4" ht="33.75">
      <c r="A584" s="178">
        <f t="shared" si="9"/>
        <v>1042</v>
      </c>
      <c r="B584" s="247" t="s">
        <v>979</v>
      </c>
      <c r="C584" s="247" t="s">
        <v>744</v>
      </c>
      <c r="D584" s="290"/>
    </row>
    <row r="585" spans="1:4" ht="22.5">
      <c r="A585" s="178">
        <f t="shared" si="9"/>
        <v>1043</v>
      </c>
      <c r="B585" s="247" t="s">
        <v>907</v>
      </c>
      <c r="C585" s="247" t="s">
        <v>743</v>
      </c>
      <c r="D585" s="290"/>
    </row>
    <row r="586" spans="1:4" ht="33.75">
      <c r="A586" s="178">
        <f t="shared" si="9"/>
        <v>1044</v>
      </c>
      <c r="B586" s="247" t="s">
        <v>908</v>
      </c>
      <c r="C586" s="247" t="s">
        <v>745</v>
      </c>
      <c r="D586" s="290"/>
    </row>
    <row r="587" spans="1:4" ht="21">
      <c r="A587" s="178">
        <f t="shared" si="9"/>
        <v>1045</v>
      </c>
      <c r="B587" s="245" t="s">
        <v>909</v>
      </c>
      <c r="C587" s="245" t="s">
        <v>738</v>
      </c>
      <c r="D587" s="290"/>
    </row>
    <row r="588" spans="1:4" ht="12.75">
      <c r="A588" s="178">
        <f t="shared" si="9"/>
        <v>1046</v>
      </c>
      <c r="B588" s="86" t="s">
        <v>910</v>
      </c>
      <c r="C588" s="86" t="s">
        <v>740</v>
      </c>
      <c r="D588" s="290"/>
    </row>
    <row r="589" spans="1:4" ht="12.75">
      <c r="A589" s="178">
        <f t="shared" si="9"/>
        <v>1047</v>
      </c>
      <c r="B589" s="181" t="s">
        <v>987</v>
      </c>
      <c r="C589" s="181" t="s">
        <v>769</v>
      </c>
      <c r="D589" s="290"/>
    </row>
    <row r="590" spans="1:4" ht="38.25">
      <c r="A590" s="178">
        <f t="shared" si="9"/>
        <v>1048</v>
      </c>
      <c r="B590" s="85" t="s">
        <v>814</v>
      </c>
      <c r="C590" s="85" t="s">
        <v>781</v>
      </c>
      <c r="D590" s="290"/>
    </row>
    <row r="591" spans="1:4" ht="22.5">
      <c r="A591" s="178">
        <f t="shared" si="9"/>
        <v>1049</v>
      </c>
      <c r="B591" s="143" t="s">
        <v>815</v>
      </c>
      <c r="C591" s="143" t="s">
        <v>782</v>
      </c>
      <c r="D591" s="290"/>
    </row>
    <row r="592" spans="1:4" ht="33.75">
      <c r="A592" s="178">
        <f t="shared" si="9"/>
        <v>1050</v>
      </c>
      <c r="B592" s="143" t="s">
        <v>818</v>
      </c>
      <c r="C592" s="143" t="s">
        <v>783</v>
      </c>
      <c r="D592" s="290"/>
    </row>
    <row r="593" spans="1:4" ht="52.5">
      <c r="A593" s="178">
        <f t="shared" si="9"/>
        <v>1051</v>
      </c>
      <c r="B593" s="199" t="s">
        <v>883</v>
      </c>
      <c r="C593" s="199" t="s">
        <v>784</v>
      </c>
      <c r="D593" s="290"/>
    </row>
    <row r="594" spans="1:4" ht="42">
      <c r="A594" s="178">
        <f t="shared" si="9"/>
        <v>1052</v>
      </c>
      <c r="B594" s="297" t="s">
        <v>977</v>
      </c>
      <c r="D594" s="290"/>
    </row>
    <row r="595" spans="1:4" ht="12.75">
      <c r="A595" s="178">
        <f t="shared" si="9"/>
        <v>1053</v>
      </c>
      <c r="B595" s="149" t="s">
        <v>887</v>
      </c>
      <c r="C595" s="149" t="s">
        <v>748</v>
      </c>
      <c r="D595" s="290"/>
    </row>
    <row r="596" spans="1:4" ht="12.75">
      <c r="A596" s="178">
        <f t="shared" si="9"/>
        <v>1054</v>
      </c>
      <c r="B596" s="149" t="s">
        <v>817</v>
      </c>
      <c r="C596" s="149" t="s">
        <v>750</v>
      </c>
      <c r="D596" s="290"/>
    </row>
    <row r="597" spans="1:4" ht="12.75">
      <c r="A597" s="178">
        <f t="shared" si="9"/>
        <v>1055</v>
      </c>
      <c r="B597" s="149" t="s">
        <v>886</v>
      </c>
      <c r="C597" s="149" t="s">
        <v>762</v>
      </c>
      <c r="D597" s="290"/>
    </row>
    <row r="598" spans="1:4" ht="12.75">
      <c r="A598" s="178">
        <f t="shared" si="9"/>
        <v>1056</v>
      </c>
      <c r="B598" s="149" t="s">
        <v>888</v>
      </c>
      <c r="C598" s="149" t="s">
        <v>763</v>
      </c>
      <c r="D598" s="290"/>
    </row>
    <row r="599" spans="1:4" ht="12.75">
      <c r="A599" s="178">
        <f t="shared" si="9"/>
        <v>1057</v>
      </c>
      <c r="B599" s="149" t="s">
        <v>913</v>
      </c>
      <c r="C599" s="149" t="s">
        <v>752</v>
      </c>
      <c r="D599" s="290"/>
    </row>
    <row r="600" spans="1:4" ht="12.75">
      <c r="A600" s="178">
        <f t="shared" si="9"/>
        <v>1058</v>
      </c>
      <c r="B600" s="149" t="s">
        <v>914</v>
      </c>
      <c r="C600" s="149" t="s">
        <v>753</v>
      </c>
      <c r="D600" s="290"/>
    </row>
    <row r="601" spans="1:4" ht="12.75">
      <c r="A601" s="178">
        <f t="shared" si="9"/>
        <v>1059</v>
      </c>
      <c r="B601" s="149" t="s">
        <v>915</v>
      </c>
      <c r="C601" s="149" t="s">
        <v>754</v>
      </c>
      <c r="D601" s="290"/>
    </row>
    <row r="602" spans="1:4" ht="12.75">
      <c r="A602" s="178">
        <f t="shared" si="9"/>
        <v>1060</v>
      </c>
      <c r="B602" s="149" t="s">
        <v>916</v>
      </c>
      <c r="C602" s="149" t="s">
        <v>755</v>
      </c>
      <c r="D602" s="290"/>
    </row>
    <row r="603" spans="1:4" ht="12.75">
      <c r="A603" s="178">
        <f t="shared" si="9"/>
        <v>1061</v>
      </c>
      <c r="B603" s="149" t="s">
        <v>917</v>
      </c>
      <c r="C603" s="149" t="s">
        <v>756</v>
      </c>
      <c r="D603" s="290"/>
    </row>
    <row r="604" spans="1:4" ht="12.75">
      <c r="A604" s="178">
        <f t="shared" si="9"/>
        <v>1062</v>
      </c>
      <c r="B604" s="45" t="s">
        <v>785</v>
      </c>
      <c r="D604" s="290"/>
    </row>
    <row r="605" spans="1:12" ht="114.75">
      <c r="A605" s="178">
        <f t="shared" si="9"/>
        <v>1063</v>
      </c>
      <c r="B605" s="179" t="s">
        <v>982</v>
      </c>
      <c r="C605" s="179" t="s">
        <v>787</v>
      </c>
      <c r="D605" s="296"/>
      <c r="E605" s="296"/>
      <c r="F605" s="296"/>
      <c r="G605" s="296"/>
      <c r="H605" s="296"/>
      <c r="I605" s="296"/>
      <c r="J605" s="296"/>
      <c r="K605" s="296"/>
      <c r="L605" s="296"/>
    </row>
  </sheetData>
  <sheetProtection sheet="1" objects="1" scenarios="1" formatCells="0" formatColumns="0" formatRows="0"/>
  <autoFilter ref="A1:B541"/>
  <conditionalFormatting sqref="B532">
    <cfRule type="expression" priority="10" dxfId="0" stopIfTrue="1">
      <formula>Translations!#REF!</formula>
    </cfRule>
  </conditionalFormatting>
  <conditionalFormatting sqref="C532">
    <cfRule type="expression" priority="1" dxfId="0" stopIfTrue="1">
      <formula>Translations!#REF!</formula>
    </cfRule>
  </conditionalFormatting>
  <hyperlinks>
    <hyperlink ref="B544" location="Identyfikacja!A1" display="Identyfikacja operatora statków powietrznych i opis udoskonaleń"/>
    <hyperlink ref="B545" location="'Identification and description'!A1" display="Identification of the aircraft operator"/>
    <hyperlink ref="B546" location="'Identification and description'!A1" display="Identification of the aircraft operator"/>
    <hyperlink ref="B565" location="'Emissions overview'!A1" display="&lt;&lt;&lt; Click here to proceed to section 4 &quot;Information about the monitoring plan&quot; &gt;&gt;&gt;"/>
    <hyperlink ref="B577" location="'Emissions overview'!A1" display="&lt;&lt;&lt; Click here to proceed to section 4 &quot;Information about the monitoring plan&quot; &gt;&gt;&gt;"/>
    <hyperlink ref="B589" location="'Emissions overview'!A1" display="&lt;&lt;&lt; Click here to proceed to section 4 &quot;Information about the monitoring plan&quot; &gt;&gt;&gt;"/>
    <hyperlink ref="C545" location="'Identification and description'!A1" display="Identification of the aircraft operator"/>
    <hyperlink ref="C546" location="'Identification and description'!A1" display="Identification of the aircraft operator"/>
    <hyperlink ref="C565" location="'Emissions overview'!A1" display="&lt;&lt;&lt; Click here to proceed to section 4 &quot;Information about the monitoring plan&quot; &gt;&gt;&gt;"/>
    <hyperlink ref="C577" location="'Emissions overview'!A1" display="&lt;&lt;&lt; Click here to proceed to section 4 &quot;Information about the monitoring plan&quot; &gt;&gt;&gt;"/>
    <hyperlink ref="C589" location="'Emissions overview'!A1" display="&lt;&lt;&lt; Click here to proceed to section 4 &quot;Information about the monitoring plan&quot; &gt;&gt;&gt;"/>
    <hyperlink ref="B3" location="'Wytyczne i warunki'!A1" display="Wytyczne i warunki"/>
    <hyperlink ref="B16" r:id="rId1" display="http://eur-lex.europa.eu/LexUriServ/LexUriServ.do?uri=CONSLEG:2003L0087:20090625:PL:PDF"/>
    <hyperlink ref="B18" r:id="rId2" display="http://eur-lex.europa.eu/LexUriServ/LexUriServ.do?uri=OJ:L:2012:181:0030:0104:PL:PDF"/>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Maliński Paweł</dc:creator>
  <cp:keywords/>
  <dc:description/>
  <cp:lastModifiedBy>Bzowski Jerzy</cp:lastModifiedBy>
  <cp:lastPrinted>2017-06-02T09:02:23Z</cp:lastPrinted>
  <dcterms:created xsi:type="dcterms:W3CDTF">2017-05-15T07:20:08Z</dcterms:created>
  <dcterms:modified xsi:type="dcterms:W3CDTF">2017-06-09T10:15:25Z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